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leksey2/Desktop/"/>
    </mc:Choice>
  </mc:AlternateContent>
  <bookViews>
    <workbookView xWindow="3200" yWindow="460" windowWidth="25600" windowHeight="15720" tabRatio="500" activeTab="1"/>
  </bookViews>
  <sheets>
    <sheet name="2018" sheetId="1" r:id="rId1"/>
    <sheet name="2019 " sheetId="2" r:id="rId2"/>
  </sheets>
  <calcPr calcId="15000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1" i="2" l="1"/>
  <c r="BI27" i="2"/>
  <c r="BI26" i="2"/>
  <c r="BI25" i="2"/>
  <c r="BI24" i="2"/>
  <c r="BI23" i="2"/>
  <c r="BI22" i="2"/>
  <c r="BI21" i="2"/>
  <c r="BI20" i="2"/>
  <c r="BI19" i="2"/>
  <c r="BI18" i="2"/>
  <c r="BI17" i="2"/>
  <c r="BI16" i="2"/>
  <c r="BI15" i="2"/>
  <c r="BI14" i="2"/>
  <c r="BI13" i="2"/>
  <c r="BI12" i="2"/>
  <c r="BI11" i="2"/>
  <c r="BI10" i="2"/>
  <c r="BI9" i="2"/>
  <c r="BI8" i="2"/>
  <c r="BI7" i="2"/>
  <c r="BI6" i="2"/>
  <c r="BI5" i="2"/>
  <c r="BI4" i="2"/>
  <c r="BI3" i="2"/>
  <c r="BF27" i="2"/>
  <c r="BF26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  <c r="BF8" i="2"/>
  <c r="BF7" i="2"/>
  <c r="BF6" i="2"/>
  <c r="BF5" i="2"/>
  <c r="BF4" i="2"/>
  <c r="BF3" i="2"/>
  <c r="BE27" i="2"/>
  <c r="BE26" i="2"/>
  <c r="BE25" i="2"/>
  <c r="BE24" i="2"/>
  <c r="BE23" i="2"/>
  <c r="BE22" i="2"/>
  <c r="BE21" i="2"/>
  <c r="BE20" i="2"/>
  <c r="BE19" i="2"/>
  <c r="BE18" i="2"/>
  <c r="BE17" i="2"/>
  <c r="BE16" i="2"/>
  <c r="BE15" i="2"/>
  <c r="BE14" i="2"/>
  <c r="BE13" i="2"/>
  <c r="BE12" i="2"/>
  <c r="BE11" i="2"/>
  <c r="BE10" i="2"/>
  <c r="BE9" i="2"/>
  <c r="BE8" i="2"/>
  <c r="BE7" i="2"/>
  <c r="BE6" i="2"/>
  <c r="BE5" i="2"/>
  <c r="BE4" i="2"/>
  <c r="BE3" i="2"/>
  <c r="BD27" i="2"/>
  <c r="BD26" i="2"/>
  <c r="AJ25" i="2"/>
  <c r="AT25" i="2"/>
  <c r="BB25" i="2"/>
  <c r="BD25" i="2"/>
  <c r="BD24" i="2"/>
  <c r="BD23" i="2"/>
  <c r="BD22" i="2"/>
  <c r="BD21" i="2"/>
  <c r="BD20" i="2"/>
  <c r="BD19" i="2"/>
  <c r="BD18" i="2"/>
  <c r="BD17" i="2"/>
  <c r="BD16" i="2"/>
  <c r="BD15" i="2"/>
  <c r="BD14" i="2"/>
  <c r="BD13" i="2"/>
  <c r="BD12" i="2"/>
  <c r="BD11" i="2"/>
  <c r="BD10" i="2"/>
  <c r="BD9" i="2"/>
  <c r="BD8" i="2"/>
  <c r="BD7" i="2"/>
  <c r="BD6" i="2"/>
  <c r="BD5" i="2"/>
  <c r="BD4" i="2"/>
  <c r="BB3" i="2"/>
  <c r="BD3" i="2"/>
  <c r="X29" i="2"/>
  <c r="AU27" i="2"/>
  <c r="AU26" i="2"/>
  <c r="AU25" i="2"/>
  <c r="AU24" i="2"/>
  <c r="AU23" i="2"/>
  <c r="AU22" i="2"/>
  <c r="AU21" i="2"/>
  <c r="AU20" i="2"/>
  <c r="AU19" i="2"/>
  <c r="AU18" i="2"/>
  <c r="AU17" i="2"/>
  <c r="AU16" i="2"/>
  <c r="AU15" i="2"/>
  <c r="AU14" i="2"/>
  <c r="AU13" i="2"/>
  <c r="AU12" i="2"/>
  <c r="AU11" i="2"/>
  <c r="AU10" i="2"/>
  <c r="AU9" i="2"/>
  <c r="AU8" i="2"/>
  <c r="AU7" i="2"/>
  <c r="AU6" i="2"/>
  <c r="AU5" i="2"/>
  <c r="AU4" i="2"/>
  <c r="AU3" i="2"/>
  <c r="AR29" i="2"/>
  <c r="AL29" i="2"/>
  <c r="AM29" i="2"/>
  <c r="AN29" i="2"/>
  <c r="AO29" i="2"/>
  <c r="AP29" i="2"/>
  <c r="AQ29" i="2"/>
  <c r="AL31" i="2"/>
  <c r="BA29" i="2"/>
  <c r="AV29" i="2"/>
  <c r="AW29" i="2"/>
  <c r="AX29" i="2"/>
  <c r="AY29" i="2"/>
  <c r="AZ29" i="2"/>
  <c r="AV30" i="2"/>
  <c r="AV31" i="2"/>
  <c r="BC27" i="2"/>
  <c r="BC26" i="2"/>
  <c r="BC25" i="2"/>
  <c r="BC24" i="2"/>
  <c r="BC23" i="2"/>
  <c r="BC22" i="2"/>
  <c r="BC21" i="2"/>
  <c r="BC20" i="2"/>
  <c r="BC19" i="2"/>
  <c r="BC18" i="2"/>
  <c r="BC17" i="2"/>
  <c r="BC16" i="2"/>
  <c r="BC15" i="2"/>
  <c r="BC14" i="2"/>
  <c r="BC13" i="2"/>
  <c r="BC12" i="2"/>
  <c r="BC11" i="2"/>
  <c r="BC10" i="2"/>
  <c r="BC9" i="2"/>
  <c r="BC8" i="2"/>
  <c r="BC7" i="2"/>
  <c r="BC6" i="2"/>
  <c r="BC5" i="2"/>
  <c r="BC4" i="2"/>
  <c r="BC3" i="2"/>
  <c r="BB27" i="2"/>
  <c r="BB26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BB9" i="2"/>
  <c r="BB8" i="2"/>
  <c r="BB7" i="2"/>
  <c r="BB5" i="2"/>
  <c r="BB6" i="2"/>
  <c r="BB4" i="2"/>
  <c r="BA32" i="2"/>
  <c r="AZ32" i="2"/>
  <c r="AY32" i="2"/>
  <c r="AX32" i="2"/>
  <c r="AW32" i="2"/>
  <c r="AV32" i="2"/>
  <c r="AU32" i="2"/>
  <c r="AT17" i="2"/>
  <c r="AT23" i="2"/>
  <c r="AT3" i="2"/>
  <c r="AT4" i="2"/>
  <c r="AT13" i="2"/>
  <c r="AT19" i="2"/>
  <c r="AT16" i="2"/>
  <c r="AT21" i="2"/>
  <c r="AT9" i="2"/>
  <c r="AT27" i="2"/>
  <c r="AT24" i="2"/>
  <c r="AT18" i="2"/>
  <c r="AT10" i="2"/>
  <c r="AT11" i="2"/>
  <c r="AT12" i="2"/>
  <c r="AT7" i="2"/>
  <c r="AT22" i="2"/>
  <c r="AT20" i="2"/>
  <c r="AT15" i="2"/>
  <c r="AT6" i="2"/>
  <c r="AT26" i="2"/>
  <c r="AT32" i="2"/>
  <c r="AS32" i="2"/>
  <c r="AR32" i="2"/>
  <c r="AQ32" i="2"/>
  <c r="AP32" i="2"/>
  <c r="AO32" i="2"/>
  <c r="AN32" i="2"/>
  <c r="AM32" i="2"/>
  <c r="AL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C32" i="2"/>
  <c r="D32" i="2"/>
  <c r="E32" i="2"/>
  <c r="F32" i="2"/>
  <c r="G32" i="2"/>
  <c r="C29" i="2"/>
  <c r="AJ15" i="2"/>
  <c r="AJ16" i="2"/>
  <c r="AJ17" i="2"/>
  <c r="AJ18" i="2"/>
  <c r="AJ19" i="2"/>
  <c r="AJ7" i="2"/>
  <c r="AJ8" i="2"/>
  <c r="AJ9" i="2"/>
  <c r="AJ10" i="2"/>
  <c r="AK20" i="2"/>
  <c r="AK21" i="2"/>
  <c r="AK22" i="2"/>
  <c r="AK23" i="2"/>
  <c r="AK7" i="2"/>
  <c r="AK8" i="2"/>
  <c r="AK9" i="2"/>
  <c r="AK10" i="2"/>
  <c r="AT5" i="2"/>
  <c r="AT8" i="2"/>
  <c r="AT14" i="2"/>
  <c r="AS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Y29" i="2"/>
  <c r="Z29" i="2"/>
  <c r="AA29" i="2"/>
  <c r="AB29" i="2"/>
  <c r="AC29" i="2"/>
  <c r="AD29" i="2"/>
  <c r="AE29" i="2"/>
  <c r="AF29" i="2"/>
  <c r="AG29" i="2"/>
  <c r="AH29" i="2"/>
  <c r="AI29" i="2"/>
  <c r="AL30" i="2"/>
  <c r="C30" i="2"/>
  <c r="AJ27" i="2"/>
  <c r="AK27" i="2"/>
  <c r="AJ26" i="2"/>
  <c r="AK26" i="2"/>
  <c r="AK25" i="2"/>
  <c r="AJ24" i="2"/>
  <c r="AK24" i="2"/>
  <c r="AJ23" i="2"/>
  <c r="AJ22" i="2"/>
  <c r="AJ21" i="2"/>
  <c r="AJ20" i="2"/>
  <c r="AK19" i="2"/>
  <c r="AK18" i="2"/>
  <c r="AK17" i="2"/>
  <c r="AK16" i="2"/>
  <c r="AK15" i="2"/>
  <c r="AJ14" i="2"/>
  <c r="AK14" i="2"/>
  <c r="AJ13" i="2"/>
  <c r="AK13" i="2"/>
  <c r="AJ12" i="2"/>
  <c r="AK12" i="2"/>
  <c r="AJ11" i="2"/>
  <c r="AK11" i="2"/>
  <c r="AJ6" i="2"/>
  <c r="AK6" i="2"/>
  <c r="AJ5" i="2"/>
  <c r="AK5" i="2"/>
  <c r="AJ4" i="2"/>
  <c r="AK4" i="2"/>
  <c r="AJ3" i="2"/>
  <c r="AK3" i="2"/>
  <c r="AL29" i="1"/>
  <c r="AN29" i="1"/>
  <c r="AO29" i="1"/>
  <c r="AP29" i="1"/>
  <c r="AQ29" i="1"/>
  <c r="AR29" i="1"/>
  <c r="AS29" i="1"/>
  <c r="AL30" i="1"/>
  <c r="AL31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7" i="1"/>
  <c r="AZ18" i="1"/>
  <c r="AZ19" i="1"/>
  <c r="AZ20" i="1"/>
  <c r="AZ21" i="1"/>
  <c r="AZ22" i="1"/>
  <c r="AZ23" i="1"/>
  <c r="AZ24" i="1"/>
  <c r="AZ25" i="1"/>
  <c r="AZ26" i="1"/>
  <c r="AZ27" i="1"/>
  <c r="AZ16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3" i="1"/>
  <c r="AU9" i="1"/>
  <c r="AQ32" i="1"/>
  <c r="AR32" i="1"/>
  <c r="AS32" i="1"/>
  <c r="AT32" i="1"/>
  <c r="AJ16" i="1"/>
  <c r="AJ8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V29" i="1"/>
  <c r="W29" i="1"/>
  <c r="Y29" i="1"/>
  <c r="Z29" i="1"/>
  <c r="AA29" i="1"/>
  <c r="AB29" i="1"/>
  <c r="AC29" i="1"/>
  <c r="AD29" i="1"/>
  <c r="AE29" i="1"/>
  <c r="AF29" i="1"/>
  <c r="AG29" i="1"/>
  <c r="AH29" i="1"/>
  <c r="AI29" i="1"/>
  <c r="AJ6" i="1"/>
  <c r="AV6" i="1"/>
  <c r="AW6" i="1"/>
  <c r="AJ7" i="1"/>
  <c r="AV7" i="1"/>
  <c r="AW7" i="1"/>
  <c r="AV8" i="1"/>
  <c r="AW8" i="1"/>
  <c r="AJ9" i="1"/>
  <c r="AV9" i="1"/>
  <c r="AW9" i="1"/>
  <c r="AJ10" i="1"/>
  <c r="AV10" i="1"/>
  <c r="AW10" i="1"/>
  <c r="AJ11" i="1"/>
  <c r="AV11" i="1"/>
  <c r="AW11" i="1"/>
  <c r="AJ12" i="1"/>
  <c r="AV12" i="1"/>
  <c r="AW12" i="1"/>
  <c r="AJ13" i="1"/>
  <c r="AV13" i="1"/>
  <c r="AW13" i="1"/>
  <c r="AJ14" i="1"/>
  <c r="AV14" i="1"/>
  <c r="AW14" i="1"/>
  <c r="AV15" i="1"/>
  <c r="AW15" i="1"/>
  <c r="AV16" i="1"/>
  <c r="AW16" i="1"/>
  <c r="AJ17" i="1"/>
  <c r="AV17" i="1"/>
  <c r="AW17" i="1"/>
  <c r="AJ18" i="1"/>
  <c r="AV18" i="1"/>
  <c r="AW18" i="1"/>
  <c r="AJ19" i="1"/>
  <c r="AV19" i="1"/>
  <c r="AW19" i="1"/>
  <c r="AJ20" i="1"/>
  <c r="AV20" i="1"/>
  <c r="AW20" i="1"/>
  <c r="AJ21" i="1"/>
  <c r="AV21" i="1"/>
  <c r="AW21" i="1"/>
  <c r="AJ22" i="1"/>
  <c r="AV22" i="1"/>
  <c r="AW22" i="1"/>
  <c r="AJ24" i="1"/>
  <c r="AV24" i="1"/>
  <c r="AW24" i="1"/>
  <c r="AJ25" i="1"/>
  <c r="AV25" i="1"/>
  <c r="AW25" i="1"/>
  <c r="AJ26" i="1"/>
  <c r="AV26" i="1"/>
  <c r="AW26" i="1"/>
  <c r="AJ27" i="1"/>
  <c r="AV27" i="1"/>
  <c r="AW27" i="1"/>
  <c r="AJ5" i="1"/>
  <c r="AV5" i="1"/>
  <c r="AW5" i="1"/>
  <c r="AJ4" i="1"/>
  <c r="AV4" i="1"/>
  <c r="AW4" i="1"/>
  <c r="AJ3" i="1"/>
  <c r="AV3" i="1"/>
  <c r="AW3" i="1"/>
  <c r="AJ23" i="1"/>
  <c r="AV23" i="1"/>
  <c r="AU12" i="1"/>
  <c r="AU13" i="1"/>
  <c r="AU14" i="1"/>
  <c r="AU15" i="1"/>
  <c r="AU22" i="1"/>
  <c r="AU23" i="1"/>
  <c r="AU25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C31" i="1"/>
  <c r="C30" i="1"/>
  <c r="AP32" i="1"/>
  <c r="AO32" i="1"/>
  <c r="AN32" i="1"/>
  <c r="AL32" i="1"/>
  <c r="C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D32" i="1"/>
</calcChain>
</file>

<file path=xl/sharedStrings.xml><?xml version="1.0" encoding="utf-8"?>
<sst xmlns="http://schemas.openxmlformats.org/spreadsheetml/2006/main" count="156" uniqueCount="113">
  <si>
    <t>№</t>
  </si>
  <si>
    <t>Футболисты</t>
  </si>
  <si>
    <t>1 тур</t>
  </si>
  <si>
    <t>4 тур</t>
  </si>
  <si>
    <t>5 тур</t>
  </si>
  <si>
    <t>6 тур</t>
  </si>
  <si>
    <t>7 тур</t>
  </si>
  <si>
    <t>8 тур</t>
  </si>
  <si>
    <t>10 тур</t>
  </si>
  <si>
    <t xml:space="preserve">11 тур </t>
  </si>
  <si>
    <t>12 тур</t>
  </si>
  <si>
    <t>14 тур</t>
  </si>
  <si>
    <t>15 тур</t>
  </si>
  <si>
    <t>16 тур</t>
  </si>
  <si>
    <t>18 тур</t>
  </si>
  <si>
    <t>19 тур</t>
  </si>
  <si>
    <t>Общее количество голосов</t>
  </si>
  <si>
    <t>20 тур</t>
  </si>
  <si>
    <t>Ла Лига</t>
  </si>
  <si>
    <t>Нету Мурара</t>
  </si>
  <si>
    <t>Гонсалу Гуедеш</t>
  </si>
  <si>
    <t>Хосе Гайя</t>
  </si>
  <si>
    <t>Неманья Максимович</t>
  </si>
  <si>
    <t>Даниэль Парехо</t>
  </si>
  <si>
    <t>Андреас Перейра</t>
  </si>
  <si>
    <t>Габриэль Паулиста</t>
  </si>
  <si>
    <t>Рубен Везу</t>
  </si>
  <si>
    <t>Родриго Морено</t>
  </si>
  <si>
    <t>Санти Мина</t>
  </si>
  <si>
    <t>Джейсон Мурильо</t>
  </si>
  <si>
    <t>Лусиано Вьетто</t>
  </si>
  <si>
    <t>Хауме Доменек</t>
  </si>
  <si>
    <t>Симоне Дзадза</t>
  </si>
  <si>
    <t>Мартин Монтойя</t>
  </si>
  <si>
    <t>Эзекьель Гарай</t>
  </si>
  <si>
    <t>Жоффрей Кондогбия</t>
  </si>
  <si>
    <t>Франсис Коклен</t>
  </si>
  <si>
    <t>Карлос Солер</t>
  </si>
  <si>
    <t>Фабиан Орельяна</t>
  </si>
  <si>
    <t>Хавьер Хименес</t>
  </si>
  <si>
    <t>Антонио Латорре</t>
  </si>
  <si>
    <t>Ферран Торрес</t>
  </si>
  <si>
    <t>Начо Видаль</t>
  </si>
  <si>
    <t>Начо Жиль</t>
  </si>
  <si>
    <t>Не смотрел/нечего сказать</t>
  </si>
  <si>
    <t>Итого за матч</t>
  </si>
  <si>
    <t>Итого за турнир</t>
  </si>
  <si>
    <t>В среднем за матч</t>
  </si>
  <si>
    <t>Максимальное количество голосов за матч</t>
  </si>
  <si>
    <t>мадрид</t>
  </si>
  <si>
    <t>атлетико</t>
  </si>
  <si>
    <t>сердилья</t>
  </si>
  <si>
    <t>барса</t>
  </si>
  <si>
    <t>вильярреал</t>
  </si>
  <si>
    <t>Сарагоса</t>
  </si>
  <si>
    <t>Лас-Пальмас</t>
  </si>
  <si>
    <t>Алавес</t>
  </si>
  <si>
    <t>Copa del Rey</t>
  </si>
  <si>
    <t>Общее количество голосов во всех матчах</t>
  </si>
  <si>
    <t>Лучший футболист матча</t>
  </si>
  <si>
    <t>Второе место</t>
  </si>
  <si>
    <t>23 тур</t>
  </si>
  <si>
    <t>24 тур</t>
  </si>
  <si>
    <t>25 тур</t>
  </si>
  <si>
    <t>26 тур</t>
  </si>
  <si>
    <t xml:space="preserve">27 тур </t>
  </si>
  <si>
    <t>29 тур</t>
  </si>
  <si>
    <t>30 тур</t>
  </si>
  <si>
    <t>31 тур</t>
  </si>
  <si>
    <t>33 тур</t>
  </si>
  <si>
    <t>реал</t>
  </si>
  <si>
    <t>атлети</t>
  </si>
  <si>
    <t>пута</t>
  </si>
  <si>
    <t>барселона</t>
  </si>
  <si>
    <t>Лига Чемпионов</t>
  </si>
  <si>
    <t>Ювентус</t>
  </si>
  <si>
    <t>МЮ</t>
  </si>
  <si>
    <t>Янг Бойз</t>
  </si>
  <si>
    <t>Атлетико</t>
  </si>
  <si>
    <t>Эспаньол</t>
  </si>
  <si>
    <t>Леванте</t>
  </si>
  <si>
    <t>Бетис</t>
  </si>
  <si>
    <t xml:space="preserve">Вильярреал </t>
  </si>
  <si>
    <t>Сельта</t>
  </si>
  <si>
    <t>Сосьедад</t>
  </si>
  <si>
    <t>Барселона</t>
  </si>
  <si>
    <t>Леганес</t>
  </si>
  <si>
    <t>Атлетик</t>
  </si>
  <si>
    <t>Жирона</t>
  </si>
  <si>
    <t>Хетафе</t>
  </si>
  <si>
    <t>Райо</t>
  </si>
  <si>
    <t>Реал</t>
  </si>
  <si>
    <t>Севилья</t>
  </si>
  <si>
    <t>Эйбар</t>
  </si>
  <si>
    <t>Уэска</t>
  </si>
  <si>
    <t>Вальядолид</t>
  </si>
  <si>
    <t>Вильярреал</t>
  </si>
  <si>
    <t>Эбро</t>
  </si>
  <si>
    <t>Спортинг</t>
  </si>
  <si>
    <t>Факундо Ронкалья</t>
  </si>
  <si>
    <t>Кевин Гамейро</t>
  </si>
  <si>
    <t>Денис Черышев</t>
  </si>
  <si>
    <t>Муктар Диакаби</t>
  </si>
  <si>
    <t>Тони Лато</t>
  </si>
  <si>
    <t>Ли Канг-ин</t>
  </si>
  <si>
    <t>Даниэль Васс</t>
  </si>
  <si>
    <t>Кристиано Пиччини</t>
  </si>
  <si>
    <t>Миши Батшуайи</t>
  </si>
  <si>
    <t>Сантьяго Мина</t>
  </si>
  <si>
    <t>Рубен Собрино</t>
  </si>
  <si>
    <t>Эзекиль Гарай</t>
  </si>
  <si>
    <t>Урош Рачич</t>
  </si>
  <si>
    <t>Количество сыгранных матчей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</si>
</sst>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Arial"/>
    </font>
    <font>
      <sz val="12"/>
      <color theme="1"/>
      <name val="Arial"/>
    </font>
    <font>
      <u/>
      <sz val="10"/>
      <color theme="11"/>
      <name val="Calibri"/>
      <family val="2"/>
      <charset val="204"/>
      <scheme val="minor"/>
    </font>
    <font>
      <sz val="12"/>
      <color rgb="FFFF0000"/>
      <name val="Arial"/>
    </font>
    <font>
      <u/>
      <sz val="10"/>
      <color theme="10"/>
      <name val="Calibri"/>
      <family val="2"/>
      <charset val="204"/>
      <scheme val="minor"/>
    </font>
    <font>
      <sz val="12"/>
      <color rgb="FF000000"/>
      <name val="Arial"/>
    </font>
    <font>
      <sz val="12"/>
      <name val="Arial"/>
    </font>
    <font>
      <b/>
      <sz val="12"/>
      <color theme="1"/>
      <name val="Calibri"/>
      <family val="2"/>
      <scheme val="minor"/>
    </font>
    <font>
      <b/>
      <sz val="12"/>
      <color theme="1"/>
      <name val="Arial"/>
    </font>
    <font>
      <b/>
      <sz val="10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/>
    <xf numFmtId="0" fontId="2" fillId="0" borderId="17" xfId="0" applyFont="1" applyBorder="1"/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2" borderId="14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8" xfId="0" applyFont="1" applyBorder="1"/>
    <xf numFmtId="0" fontId="2" fillId="0" borderId="23" xfId="0" applyFont="1" applyBorder="1"/>
    <xf numFmtId="0" fontId="2" fillId="0" borderId="26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2" borderId="20" xfId="0" applyNumberFormat="1" applyFont="1" applyFill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164" fontId="4" fillId="7" borderId="20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8" xfId="0" applyFont="1" applyBorder="1"/>
    <xf numFmtId="0" fontId="1" fillId="8" borderId="28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10" borderId="0" xfId="0" applyFont="1" applyFill="1"/>
    <xf numFmtId="164" fontId="7" fillId="10" borderId="20" xfId="0" applyNumberFormat="1" applyFont="1" applyFill="1" applyBorder="1" applyAlignment="1">
      <alignment horizontal="center" vertical="center"/>
    </xf>
    <xf numFmtId="164" fontId="7" fillId="4" borderId="20" xfId="0" applyNumberFormat="1" applyFont="1" applyFill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164" fontId="7" fillId="11" borderId="20" xfId="0" applyNumberFormat="1" applyFont="1" applyFill="1" applyBorder="1" applyAlignment="1">
      <alignment horizontal="center" vertical="center"/>
    </xf>
    <xf numFmtId="164" fontId="4" fillId="11" borderId="20" xfId="0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" fontId="2" fillId="0" borderId="2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31"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Обычный" xfId="0" builtinId="0"/>
    <cellStyle name="Открывавшаяся гиперссылка" xfId="1" builtinId="9" hidden="1"/>
    <cellStyle name="Открывавшаяся гиперссылка" xfId="2" builtinId="9" hidden="1"/>
    <cellStyle name="Открывавшаяся гиперссылка" xfId="3" builtinId="9" hidden="1"/>
    <cellStyle name="Открывавшаяся гиперссылка" xfId="4" builtinId="9" hidden="1"/>
    <cellStyle name="Открывавшаяся гиперссылка" xfId="5" builtinId="9" hidden="1"/>
    <cellStyle name="Открывавшаяся гиперссылка" xfId="6" builtinId="9" hidden="1"/>
    <cellStyle name="Открывавшаяся гиперссылка" xfId="7" builtinId="9" hidden="1"/>
    <cellStyle name="Открывавшаяся гиперссылка" xfId="8" builtinId="9" hidden="1"/>
    <cellStyle name="Открывавшаяся гиперссылка" xfId="9" builtinId="9" hidden="1"/>
    <cellStyle name="Открывавшаяся гиперссылка" xfId="10" builtinId="9" hidden="1"/>
    <cellStyle name="Открывавшаяся гиперссылка" xfId="11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2"/>
  <sheetViews>
    <sheetView showRuler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33" sqref="E33"/>
    </sheetView>
  </sheetViews>
  <sheetFormatPr baseColWidth="10" defaultRowHeight="16" x14ac:dyDescent="0.2"/>
  <cols>
    <col min="1" max="1" width="6.796875" style="1" customWidth="1"/>
    <col min="2" max="2" width="26.3984375" style="1" customWidth="1"/>
    <col min="3" max="3" width="6" style="1" customWidth="1"/>
    <col min="4" max="4" width="8.3984375" style="1" customWidth="1"/>
    <col min="5" max="5" width="8.796875" style="1" customWidth="1"/>
    <col min="6" max="10" width="7" style="1" customWidth="1"/>
    <col min="11" max="11" width="9.796875" style="1" customWidth="1"/>
    <col min="12" max="18" width="7" style="1" customWidth="1"/>
    <col min="19" max="19" width="12.19921875" style="1" customWidth="1"/>
    <col min="20" max="29" width="7" style="1" customWidth="1"/>
    <col min="30" max="30" width="10.19921875" style="1" customWidth="1"/>
    <col min="31" max="33" width="7" style="1" customWidth="1"/>
    <col min="34" max="34" width="9.59765625" style="1" customWidth="1"/>
    <col min="35" max="35" width="15.59765625" style="1" customWidth="1"/>
    <col min="36" max="36" width="11" style="1"/>
    <col min="37" max="37" width="12.796875" style="1" customWidth="1"/>
    <col min="38" max="38" width="6.3984375" style="1" customWidth="1"/>
    <col min="39" max="39" width="6.796875" style="1" customWidth="1"/>
    <col min="40" max="41" width="6.59765625" style="1" customWidth="1"/>
    <col min="42" max="45" width="8.59765625" style="1" customWidth="1"/>
    <col min="46" max="46" width="11" style="1"/>
    <col min="47" max="47" width="12.3984375" style="1" customWidth="1"/>
    <col min="48" max="16384" width="11" style="1"/>
  </cols>
  <sheetData>
    <row r="1" spans="1:52" s="2" customFormat="1" ht="29" customHeight="1" thickBot="1" x14ac:dyDescent="0.25">
      <c r="A1" s="4"/>
      <c r="B1" s="5"/>
      <c r="C1" s="125" t="s">
        <v>18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15" t="s">
        <v>16</v>
      </c>
      <c r="AK1" s="126" t="s">
        <v>48</v>
      </c>
      <c r="AL1" s="130" t="s">
        <v>57</v>
      </c>
      <c r="AM1" s="131"/>
      <c r="AN1" s="131"/>
      <c r="AO1" s="131"/>
      <c r="AP1" s="131"/>
      <c r="AQ1" s="132"/>
      <c r="AR1" s="132"/>
      <c r="AS1" s="133"/>
      <c r="AT1" s="115" t="s">
        <v>16</v>
      </c>
      <c r="AU1" s="111" t="s">
        <v>48</v>
      </c>
      <c r="AV1" s="113" t="s">
        <v>58</v>
      </c>
      <c r="AW1" s="115" t="s">
        <v>47</v>
      </c>
      <c r="AX1" s="117" t="s">
        <v>59</v>
      </c>
      <c r="AY1" s="115" t="s">
        <v>60</v>
      </c>
    </row>
    <row r="2" spans="1:52" s="3" customFormat="1" ht="23" customHeight="1" thickBot="1" x14ac:dyDescent="0.25">
      <c r="A2" s="16" t="s">
        <v>0</v>
      </c>
      <c r="B2" s="9" t="s">
        <v>1</v>
      </c>
      <c r="C2" s="6" t="s">
        <v>2</v>
      </c>
      <c r="D2" s="6" t="s">
        <v>49</v>
      </c>
      <c r="E2" s="6" t="s">
        <v>50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51</v>
      </c>
      <c r="L2" s="6" t="s">
        <v>8</v>
      </c>
      <c r="M2" s="6" t="s">
        <v>9</v>
      </c>
      <c r="N2" s="6" t="s">
        <v>10</v>
      </c>
      <c r="O2" s="6" t="s">
        <v>52</v>
      </c>
      <c r="P2" s="6" t="s">
        <v>11</v>
      </c>
      <c r="Q2" s="6" t="s">
        <v>12</v>
      </c>
      <c r="R2" s="6" t="s">
        <v>13</v>
      </c>
      <c r="S2" s="6" t="s">
        <v>53</v>
      </c>
      <c r="T2" s="6" t="s">
        <v>14</v>
      </c>
      <c r="U2" s="6" t="s">
        <v>15</v>
      </c>
      <c r="V2" s="6" t="s">
        <v>17</v>
      </c>
      <c r="W2" s="6" t="s">
        <v>70</v>
      </c>
      <c r="X2" s="6" t="s">
        <v>71</v>
      </c>
      <c r="Y2" s="6" t="s">
        <v>61</v>
      </c>
      <c r="Z2" s="6" t="s">
        <v>62</v>
      </c>
      <c r="AA2" s="6" t="s">
        <v>63</v>
      </c>
      <c r="AB2" s="6" t="s">
        <v>64</v>
      </c>
      <c r="AC2" s="6" t="s">
        <v>65</v>
      </c>
      <c r="AD2" s="6" t="s">
        <v>51</v>
      </c>
      <c r="AE2" s="6" t="s">
        <v>66</v>
      </c>
      <c r="AF2" s="6" t="s">
        <v>67</v>
      </c>
      <c r="AG2" s="6" t="s">
        <v>68</v>
      </c>
      <c r="AH2" s="6" t="s">
        <v>72</v>
      </c>
      <c r="AI2" s="6" t="s">
        <v>69</v>
      </c>
      <c r="AJ2" s="116"/>
      <c r="AK2" s="127"/>
      <c r="AL2" s="128" t="s">
        <v>54</v>
      </c>
      <c r="AM2" s="129"/>
      <c r="AN2" s="128" t="s">
        <v>55</v>
      </c>
      <c r="AO2" s="129"/>
      <c r="AP2" s="134" t="s">
        <v>56</v>
      </c>
      <c r="AQ2" s="135"/>
      <c r="AR2" s="134" t="s">
        <v>73</v>
      </c>
      <c r="AS2" s="135"/>
      <c r="AT2" s="116"/>
      <c r="AU2" s="112"/>
      <c r="AV2" s="114"/>
      <c r="AW2" s="116"/>
      <c r="AX2" s="118"/>
      <c r="AY2" s="116"/>
    </row>
    <row r="3" spans="1:52" x14ac:dyDescent="0.2">
      <c r="A3" s="10">
        <v>1</v>
      </c>
      <c r="B3" s="13" t="s">
        <v>31</v>
      </c>
      <c r="C3" s="26"/>
      <c r="D3" s="26"/>
      <c r="E3" s="26"/>
      <c r="F3" s="26"/>
      <c r="G3" s="26"/>
      <c r="H3" s="26">
        <v>2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>
        <v>0</v>
      </c>
      <c r="AG3" s="44"/>
      <c r="AH3" s="44"/>
      <c r="AI3" s="26"/>
      <c r="AJ3" s="73">
        <f>SUM(C3:AI3)</f>
        <v>2</v>
      </c>
      <c r="AK3" s="58">
        <f>MAX(C3:AI3)</f>
        <v>2</v>
      </c>
      <c r="AL3" s="17">
        <v>1</v>
      </c>
      <c r="AM3" s="18">
        <v>0</v>
      </c>
      <c r="AN3" s="52">
        <v>0</v>
      </c>
      <c r="AO3" s="17">
        <v>0</v>
      </c>
      <c r="AP3" s="43">
        <v>0</v>
      </c>
      <c r="AQ3" s="69">
        <v>23</v>
      </c>
      <c r="AR3" s="70">
        <v>5</v>
      </c>
      <c r="AS3" s="45">
        <v>0</v>
      </c>
      <c r="AT3" s="42">
        <f>SUM(AL3:AS3)</f>
        <v>29</v>
      </c>
      <c r="AU3" s="38">
        <v>23</v>
      </c>
      <c r="AV3" s="52">
        <f>SUM(AJ3+AT3)</f>
        <v>31</v>
      </c>
      <c r="AW3" s="76">
        <f>AV3/AZ3</f>
        <v>3.1</v>
      </c>
      <c r="AX3" s="17">
        <v>1</v>
      </c>
      <c r="AY3" s="21">
        <v>1</v>
      </c>
      <c r="AZ3" s="1">
        <f t="shared" ref="AZ3:AZ15" si="0">COUNT(C3:AI3)+COUNT(AL3:AS3)</f>
        <v>10</v>
      </c>
    </row>
    <row r="4" spans="1:52" s="36" customFormat="1" x14ac:dyDescent="0.2">
      <c r="A4" s="31">
        <v>3</v>
      </c>
      <c r="B4" s="32" t="s">
        <v>26</v>
      </c>
      <c r="C4" s="33">
        <v>0</v>
      </c>
      <c r="D4" s="33">
        <v>0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>
        <v>0</v>
      </c>
      <c r="P4" s="33">
        <v>1</v>
      </c>
      <c r="Q4" s="33">
        <v>0</v>
      </c>
      <c r="R4" s="33">
        <v>0</v>
      </c>
      <c r="S4" s="33"/>
      <c r="T4" s="33"/>
      <c r="U4" s="33">
        <v>0</v>
      </c>
      <c r="V4" s="33">
        <v>0</v>
      </c>
      <c r="W4" s="33"/>
      <c r="X4" s="33">
        <v>0</v>
      </c>
      <c r="Y4" s="33">
        <v>4</v>
      </c>
      <c r="Z4" s="33">
        <v>0</v>
      </c>
      <c r="AA4" s="33"/>
      <c r="AB4" s="33">
        <v>0</v>
      </c>
      <c r="AC4" s="33"/>
      <c r="AD4" s="33"/>
      <c r="AE4" s="33"/>
      <c r="AF4" s="33">
        <v>1</v>
      </c>
      <c r="AG4" s="33"/>
      <c r="AH4" s="33">
        <v>0</v>
      </c>
      <c r="AI4" s="33"/>
      <c r="AJ4" s="74">
        <f>SUM(C4:AI4)</f>
        <v>6</v>
      </c>
      <c r="AK4" s="56">
        <f t="shared" ref="AK4:AK27" si="1">MAX(C4:AI4)</f>
        <v>4</v>
      </c>
      <c r="AL4" s="33">
        <v>0</v>
      </c>
      <c r="AM4" s="35">
        <v>0</v>
      </c>
      <c r="AN4" s="53">
        <v>0</v>
      </c>
      <c r="AO4" s="33">
        <v>0</v>
      </c>
      <c r="AP4" s="53"/>
      <c r="AQ4" s="33">
        <v>3</v>
      </c>
      <c r="AR4" s="53">
        <v>0</v>
      </c>
      <c r="AS4" s="35">
        <v>0</v>
      </c>
      <c r="AT4" s="57">
        <f t="shared" ref="AT4:AT27" si="2">SUM(AL4:AS4)</f>
        <v>3</v>
      </c>
      <c r="AU4" s="56">
        <v>3</v>
      </c>
      <c r="AV4" s="53">
        <f>AJ4+AT4</f>
        <v>9</v>
      </c>
      <c r="AW4" s="62">
        <f>AV4/AZ4</f>
        <v>0.42857142857142855</v>
      </c>
      <c r="AX4" s="33">
        <v>0</v>
      </c>
      <c r="AY4" s="34">
        <v>0</v>
      </c>
      <c r="AZ4" s="1">
        <f t="shared" si="0"/>
        <v>21</v>
      </c>
    </row>
    <row r="5" spans="1:52" x14ac:dyDescent="0.2">
      <c r="A5" s="11">
        <v>4</v>
      </c>
      <c r="B5" s="14" t="s">
        <v>29</v>
      </c>
      <c r="C5" s="17"/>
      <c r="D5" s="17">
        <v>1</v>
      </c>
      <c r="E5" s="17">
        <v>0</v>
      </c>
      <c r="F5" s="17">
        <v>2</v>
      </c>
      <c r="G5" s="17">
        <v>0</v>
      </c>
      <c r="H5" s="17">
        <v>0</v>
      </c>
      <c r="I5" s="17"/>
      <c r="J5" s="40">
        <v>9</v>
      </c>
      <c r="K5" s="17">
        <v>1</v>
      </c>
      <c r="L5" s="17"/>
      <c r="M5" s="17">
        <v>1</v>
      </c>
      <c r="N5" s="17">
        <v>0</v>
      </c>
      <c r="O5" s="17"/>
      <c r="P5" s="17"/>
      <c r="Q5" s="17"/>
      <c r="R5" s="17"/>
      <c r="S5" s="17"/>
      <c r="T5" s="17">
        <v>0</v>
      </c>
      <c r="U5" s="17"/>
      <c r="V5" s="17"/>
      <c r="W5" s="17"/>
      <c r="X5" s="17"/>
      <c r="Y5" s="17"/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/>
      <c r="AG5" s="17"/>
      <c r="AH5" s="17"/>
      <c r="AI5" s="17"/>
      <c r="AJ5" s="74">
        <f t="shared" ref="AJ5:AJ27" si="3">SUM(C5:AI5)</f>
        <v>14</v>
      </c>
      <c r="AK5" s="56">
        <f t="shared" si="1"/>
        <v>9</v>
      </c>
      <c r="AL5" s="17"/>
      <c r="AM5" s="18"/>
      <c r="AN5" s="52"/>
      <c r="AO5" s="17"/>
      <c r="AP5" s="52"/>
      <c r="AQ5" s="17">
        <v>1</v>
      </c>
      <c r="AR5" s="52"/>
      <c r="AS5" s="18"/>
      <c r="AT5" s="57">
        <f t="shared" si="2"/>
        <v>1</v>
      </c>
      <c r="AU5" s="56">
        <v>1</v>
      </c>
      <c r="AV5" s="52">
        <f>AJ5+AT5</f>
        <v>15</v>
      </c>
      <c r="AW5" s="77">
        <f>AV5/AZ5</f>
        <v>0.88235294117647056</v>
      </c>
      <c r="AX5" s="17"/>
      <c r="AY5" s="21">
        <v>1</v>
      </c>
      <c r="AZ5" s="1">
        <f t="shared" si="0"/>
        <v>17</v>
      </c>
    </row>
    <row r="6" spans="1:52" s="36" customFormat="1" x14ac:dyDescent="0.2">
      <c r="A6" s="31">
        <v>5</v>
      </c>
      <c r="B6" s="32" t="s">
        <v>25</v>
      </c>
      <c r="C6" s="33"/>
      <c r="D6" s="33"/>
      <c r="E6" s="33">
        <v>2</v>
      </c>
      <c r="F6" s="33"/>
      <c r="G6" s="33">
        <v>0</v>
      </c>
      <c r="H6" s="33"/>
      <c r="I6" s="33">
        <v>0</v>
      </c>
      <c r="J6" s="33">
        <v>1</v>
      </c>
      <c r="K6" s="33">
        <v>1</v>
      </c>
      <c r="L6" s="33">
        <v>0</v>
      </c>
      <c r="M6" s="33"/>
      <c r="N6" s="33">
        <v>1</v>
      </c>
      <c r="O6" s="40">
        <v>7</v>
      </c>
      <c r="P6" s="33">
        <v>1</v>
      </c>
      <c r="Q6" s="33">
        <v>1</v>
      </c>
      <c r="R6" s="33">
        <v>0</v>
      </c>
      <c r="S6" s="33">
        <v>0</v>
      </c>
      <c r="T6" s="33">
        <v>0</v>
      </c>
      <c r="U6" s="33">
        <v>0</v>
      </c>
      <c r="V6" s="33">
        <v>0</v>
      </c>
      <c r="W6" s="33"/>
      <c r="X6" s="40">
        <v>3</v>
      </c>
      <c r="Y6" s="33">
        <v>0</v>
      </c>
      <c r="Z6" s="33">
        <v>0</v>
      </c>
      <c r="AA6" s="33">
        <v>0</v>
      </c>
      <c r="AB6" s="33">
        <v>0</v>
      </c>
      <c r="AC6" s="33">
        <v>1</v>
      </c>
      <c r="AD6" s="33">
        <v>0</v>
      </c>
      <c r="AE6" s="33">
        <v>0</v>
      </c>
      <c r="AF6" s="33">
        <v>1</v>
      </c>
      <c r="AG6" s="33">
        <v>4</v>
      </c>
      <c r="AH6" s="33">
        <v>1</v>
      </c>
      <c r="AI6" s="33"/>
      <c r="AJ6" s="74">
        <f t="shared" si="3"/>
        <v>24</v>
      </c>
      <c r="AK6" s="56">
        <f t="shared" si="1"/>
        <v>7</v>
      </c>
      <c r="AL6" s="33">
        <v>0</v>
      </c>
      <c r="AM6" s="35">
        <v>0</v>
      </c>
      <c r="AN6" s="53"/>
      <c r="AO6" s="33">
        <v>0</v>
      </c>
      <c r="AP6" s="53">
        <v>0</v>
      </c>
      <c r="AQ6" s="33">
        <v>0</v>
      </c>
      <c r="AR6" s="53">
        <v>0</v>
      </c>
      <c r="AS6" s="35">
        <v>1</v>
      </c>
      <c r="AT6" s="57">
        <f t="shared" si="2"/>
        <v>1</v>
      </c>
      <c r="AU6" s="56">
        <v>1</v>
      </c>
      <c r="AV6" s="53">
        <f t="shared" ref="AV6:AV27" si="4">AJ6+AT6</f>
        <v>25</v>
      </c>
      <c r="AW6" s="62">
        <f t="shared" ref="AW6:AW27" si="5">AV6/AZ6</f>
        <v>0.75757575757575757</v>
      </c>
      <c r="AX6" s="33"/>
      <c r="AY6" s="34">
        <v>2</v>
      </c>
      <c r="AZ6" s="1">
        <f t="shared" si="0"/>
        <v>33</v>
      </c>
    </row>
    <row r="7" spans="1:52" x14ac:dyDescent="0.2">
      <c r="A7" s="11">
        <v>6</v>
      </c>
      <c r="B7" s="14" t="s">
        <v>22</v>
      </c>
      <c r="C7" s="17">
        <v>0</v>
      </c>
      <c r="D7" s="17"/>
      <c r="E7" s="17"/>
      <c r="F7" s="17"/>
      <c r="G7" s="17">
        <v>0</v>
      </c>
      <c r="H7" s="17"/>
      <c r="I7" s="17">
        <v>0</v>
      </c>
      <c r="J7" s="17"/>
      <c r="K7" s="17"/>
      <c r="L7" s="17">
        <v>0</v>
      </c>
      <c r="M7" s="17"/>
      <c r="N7" s="17"/>
      <c r="O7" s="17"/>
      <c r="P7" s="17"/>
      <c r="Q7" s="17">
        <v>0</v>
      </c>
      <c r="R7" s="17"/>
      <c r="S7" s="17"/>
      <c r="T7" s="17">
        <v>0</v>
      </c>
      <c r="U7" s="17">
        <v>4</v>
      </c>
      <c r="V7" s="17">
        <v>0</v>
      </c>
      <c r="W7" s="17"/>
      <c r="X7" s="17">
        <v>0</v>
      </c>
      <c r="Y7" s="17">
        <v>0</v>
      </c>
      <c r="Z7" s="17"/>
      <c r="AA7" s="17">
        <v>0</v>
      </c>
      <c r="AB7" s="17"/>
      <c r="AC7" s="17"/>
      <c r="AD7" s="17"/>
      <c r="AE7" s="17">
        <v>0</v>
      </c>
      <c r="AF7" s="17"/>
      <c r="AG7" s="17"/>
      <c r="AH7" s="17"/>
      <c r="AI7" s="17"/>
      <c r="AJ7" s="74">
        <f t="shared" si="3"/>
        <v>4</v>
      </c>
      <c r="AK7" s="56">
        <f t="shared" si="1"/>
        <v>4</v>
      </c>
      <c r="AL7" s="17">
        <v>1</v>
      </c>
      <c r="AM7" s="18">
        <v>1</v>
      </c>
      <c r="AN7" s="52">
        <v>1</v>
      </c>
      <c r="AO7" s="17">
        <v>2</v>
      </c>
      <c r="AP7" s="52"/>
      <c r="AQ7" s="17">
        <v>0</v>
      </c>
      <c r="AR7" s="52">
        <v>1</v>
      </c>
      <c r="AS7" s="18"/>
      <c r="AT7" s="57">
        <f t="shared" si="2"/>
        <v>6</v>
      </c>
      <c r="AU7" s="56">
        <v>2</v>
      </c>
      <c r="AV7" s="52">
        <f t="shared" si="4"/>
        <v>10</v>
      </c>
      <c r="AW7" s="61">
        <f t="shared" si="5"/>
        <v>0.55555555555555558</v>
      </c>
      <c r="AX7" s="17"/>
      <c r="AY7" s="21"/>
      <c r="AZ7" s="1">
        <f t="shared" si="0"/>
        <v>18</v>
      </c>
    </row>
    <row r="8" spans="1:52" s="36" customFormat="1" x14ac:dyDescent="0.2">
      <c r="A8" s="31">
        <v>7</v>
      </c>
      <c r="B8" s="32" t="s">
        <v>20</v>
      </c>
      <c r="C8" s="33"/>
      <c r="D8" s="33"/>
      <c r="E8" s="33">
        <v>0</v>
      </c>
      <c r="F8" s="33">
        <v>0</v>
      </c>
      <c r="G8" s="33">
        <v>1</v>
      </c>
      <c r="H8" s="37">
        <v>35</v>
      </c>
      <c r="I8" s="33">
        <v>2</v>
      </c>
      <c r="J8" s="37">
        <v>24</v>
      </c>
      <c r="K8" s="37">
        <v>38</v>
      </c>
      <c r="L8" s="33">
        <v>0</v>
      </c>
      <c r="M8" s="33">
        <v>2</v>
      </c>
      <c r="N8" s="33">
        <v>0</v>
      </c>
      <c r="O8" s="33">
        <v>0</v>
      </c>
      <c r="P8" s="33"/>
      <c r="Q8" s="33"/>
      <c r="R8" s="33">
        <v>0</v>
      </c>
      <c r="S8" s="33">
        <v>1</v>
      </c>
      <c r="T8" s="37">
        <v>13</v>
      </c>
      <c r="U8" s="37">
        <v>19</v>
      </c>
      <c r="V8" s="33">
        <v>0</v>
      </c>
      <c r="W8" s="33">
        <v>0</v>
      </c>
      <c r="X8" s="33"/>
      <c r="Y8" s="40">
        <v>7</v>
      </c>
      <c r="Z8" s="40">
        <v>10</v>
      </c>
      <c r="AA8" s="33">
        <v>0</v>
      </c>
      <c r="AB8" s="33">
        <v>0</v>
      </c>
      <c r="AC8" s="33">
        <v>1</v>
      </c>
      <c r="AD8" s="33">
        <v>0</v>
      </c>
      <c r="AE8" s="33">
        <v>0</v>
      </c>
      <c r="AF8" s="33">
        <v>0</v>
      </c>
      <c r="AG8" s="40">
        <v>6</v>
      </c>
      <c r="AH8" s="33">
        <v>3</v>
      </c>
      <c r="AI8" s="33"/>
      <c r="AJ8" s="55">
        <f t="shared" si="3"/>
        <v>162</v>
      </c>
      <c r="AK8" s="38">
        <f t="shared" si="1"/>
        <v>38</v>
      </c>
      <c r="AL8" s="33">
        <v>1</v>
      </c>
      <c r="AM8" s="35"/>
      <c r="AN8" s="55">
        <v>3</v>
      </c>
      <c r="AO8" s="33"/>
      <c r="AP8" s="55">
        <v>7</v>
      </c>
      <c r="AQ8" s="33">
        <v>0</v>
      </c>
      <c r="AR8" s="53"/>
      <c r="AS8" s="35">
        <v>1</v>
      </c>
      <c r="AT8" s="57">
        <f t="shared" si="2"/>
        <v>12</v>
      </c>
      <c r="AU8" s="56">
        <v>7</v>
      </c>
      <c r="AV8" s="55">
        <f t="shared" si="4"/>
        <v>174</v>
      </c>
      <c r="AW8" s="64">
        <f t="shared" si="5"/>
        <v>5.4375</v>
      </c>
      <c r="AX8" s="33">
        <v>5</v>
      </c>
      <c r="AY8" s="34">
        <v>5</v>
      </c>
      <c r="AZ8" s="1">
        <f t="shared" si="0"/>
        <v>32</v>
      </c>
    </row>
    <row r="9" spans="1:52" x14ac:dyDescent="0.2">
      <c r="A9" s="11">
        <v>8</v>
      </c>
      <c r="B9" s="14" t="s">
        <v>30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>
        <v>0</v>
      </c>
      <c r="U9" s="17">
        <v>0</v>
      </c>
      <c r="V9" s="17">
        <v>0</v>
      </c>
      <c r="W9" s="17"/>
      <c r="X9" s="17"/>
      <c r="Y9" s="17">
        <v>0</v>
      </c>
      <c r="Z9" s="17">
        <v>0</v>
      </c>
      <c r="AA9" s="17"/>
      <c r="AB9" s="17">
        <v>0</v>
      </c>
      <c r="AC9" s="17"/>
      <c r="AD9" s="17"/>
      <c r="AE9" s="17">
        <v>0</v>
      </c>
      <c r="AF9" s="17">
        <v>0</v>
      </c>
      <c r="AG9" s="17"/>
      <c r="AH9" s="17">
        <v>0</v>
      </c>
      <c r="AI9" s="17"/>
      <c r="AJ9" s="74">
        <f t="shared" si="3"/>
        <v>0</v>
      </c>
      <c r="AK9" s="56">
        <f t="shared" si="1"/>
        <v>0</v>
      </c>
      <c r="AL9" s="17"/>
      <c r="AM9" s="18"/>
      <c r="AN9" s="52"/>
      <c r="AO9" s="37">
        <v>22</v>
      </c>
      <c r="AP9" s="52">
        <v>0</v>
      </c>
      <c r="AQ9" s="17">
        <v>0</v>
      </c>
      <c r="AR9" s="52">
        <v>0</v>
      </c>
      <c r="AS9" s="18">
        <v>1</v>
      </c>
      <c r="AT9" s="57">
        <f t="shared" si="2"/>
        <v>23</v>
      </c>
      <c r="AU9" s="41">
        <f>SUM(AL9:AP9)</f>
        <v>22</v>
      </c>
      <c r="AV9" s="52">
        <f t="shared" si="4"/>
        <v>23</v>
      </c>
      <c r="AW9" s="59">
        <f t="shared" si="5"/>
        <v>1.6428571428571428</v>
      </c>
      <c r="AX9" s="17">
        <v>1</v>
      </c>
      <c r="AY9" s="21"/>
      <c r="AZ9" s="1">
        <f t="shared" si="0"/>
        <v>14</v>
      </c>
    </row>
    <row r="10" spans="1:52" s="36" customFormat="1" x14ac:dyDescent="0.2">
      <c r="A10" s="31">
        <v>9</v>
      </c>
      <c r="B10" s="32" t="s">
        <v>32</v>
      </c>
      <c r="C10" s="37">
        <v>21</v>
      </c>
      <c r="D10" s="33">
        <v>0</v>
      </c>
      <c r="E10" s="33">
        <v>1</v>
      </c>
      <c r="F10" s="33">
        <v>0</v>
      </c>
      <c r="G10" s="37">
        <v>21</v>
      </c>
      <c r="H10" s="40">
        <v>4</v>
      </c>
      <c r="I10" s="33">
        <v>6</v>
      </c>
      <c r="J10" s="33">
        <v>0</v>
      </c>
      <c r="K10" s="33">
        <v>1</v>
      </c>
      <c r="L10" s="40">
        <v>8</v>
      </c>
      <c r="M10" s="33">
        <v>0</v>
      </c>
      <c r="N10" s="33"/>
      <c r="O10" s="40">
        <v>7</v>
      </c>
      <c r="P10" s="33">
        <v>0</v>
      </c>
      <c r="Q10" s="40">
        <v>3</v>
      </c>
      <c r="R10" s="33"/>
      <c r="S10" s="33">
        <v>1</v>
      </c>
      <c r="T10" s="33"/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1</v>
      </c>
      <c r="AD10" s="33">
        <v>0</v>
      </c>
      <c r="AE10" s="37">
        <v>24</v>
      </c>
      <c r="AF10" s="33">
        <v>0</v>
      </c>
      <c r="AG10" s="33">
        <v>0</v>
      </c>
      <c r="AH10" s="33">
        <v>0</v>
      </c>
      <c r="AI10" s="33"/>
      <c r="AJ10" s="74">
        <f t="shared" si="3"/>
        <v>98</v>
      </c>
      <c r="AK10" s="56">
        <f t="shared" si="1"/>
        <v>24</v>
      </c>
      <c r="AL10" s="33"/>
      <c r="AM10" s="39">
        <v>7</v>
      </c>
      <c r="AN10" s="53">
        <v>0</v>
      </c>
      <c r="AO10" s="33">
        <v>2</v>
      </c>
      <c r="AP10" s="53">
        <v>0</v>
      </c>
      <c r="AQ10" s="33">
        <v>0</v>
      </c>
      <c r="AR10" s="53"/>
      <c r="AS10" s="35">
        <v>0</v>
      </c>
      <c r="AT10" s="57">
        <f t="shared" si="2"/>
        <v>9</v>
      </c>
      <c r="AU10" s="56">
        <v>7</v>
      </c>
      <c r="AV10" s="53">
        <f t="shared" si="4"/>
        <v>107</v>
      </c>
      <c r="AW10" s="60">
        <f t="shared" si="5"/>
        <v>3.0571428571428569</v>
      </c>
      <c r="AX10" s="33">
        <v>4</v>
      </c>
      <c r="AY10" s="41">
        <v>4</v>
      </c>
      <c r="AZ10" s="1">
        <f t="shared" si="0"/>
        <v>35</v>
      </c>
    </row>
    <row r="11" spans="1:52" x14ac:dyDescent="0.2">
      <c r="A11" s="11">
        <v>10</v>
      </c>
      <c r="B11" s="14" t="s">
        <v>23</v>
      </c>
      <c r="C11" s="17">
        <v>1</v>
      </c>
      <c r="D11" s="17">
        <v>3</v>
      </c>
      <c r="E11" s="17">
        <v>0</v>
      </c>
      <c r="F11" s="40">
        <v>6</v>
      </c>
      <c r="G11" s="17">
        <v>0</v>
      </c>
      <c r="H11" s="17">
        <v>0</v>
      </c>
      <c r="I11" s="17">
        <v>0</v>
      </c>
      <c r="J11" s="17">
        <v>1</v>
      </c>
      <c r="K11" s="17">
        <v>0</v>
      </c>
      <c r="L11" s="17"/>
      <c r="M11" s="37">
        <v>6</v>
      </c>
      <c r="N11" s="17">
        <v>0</v>
      </c>
      <c r="O11" s="17">
        <v>1</v>
      </c>
      <c r="P11" s="37">
        <v>10</v>
      </c>
      <c r="Q11" s="17">
        <v>1</v>
      </c>
      <c r="R11" s="17">
        <v>1</v>
      </c>
      <c r="S11" s="17">
        <v>1</v>
      </c>
      <c r="T11" s="17">
        <v>1</v>
      </c>
      <c r="U11" s="17">
        <v>0</v>
      </c>
      <c r="V11" s="17"/>
      <c r="W11" s="17">
        <v>2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1</v>
      </c>
      <c r="AF11" s="17">
        <v>0</v>
      </c>
      <c r="AG11" s="17">
        <v>1</v>
      </c>
      <c r="AH11" s="17">
        <v>1</v>
      </c>
      <c r="AI11" s="17"/>
      <c r="AJ11" s="74">
        <f t="shared" si="3"/>
        <v>37</v>
      </c>
      <c r="AK11" s="56">
        <f t="shared" si="1"/>
        <v>10</v>
      </c>
      <c r="AL11" s="17">
        <v>1</v>
      </c>
      <c r="AM11" s="18">
        <v>0</v>
      </c>
      <c r="AN11" s="52">
        <v>0</v>
      </c>
      <c r="AO11" s="17">
        <v>0</v>
      </c>
      <c r="AP11" s="52">
        <v>0</v>
      </c>
      <c r="AQ11" s="17"/>
      <c r="AR11" s="54">
        <v>8</v>
      </c>
      <c r="AS11" s="18">
        <v>0</v>
      </c>
      <c r="AT11" s="57">
        <f t="shared" si="2"/>
        <v>9</v>
      </c>
      <c r="AU11" s="56">
        <v>8</v>
      </c>
      <c r="AV11" s="52">
        <f t="shared" si="4"/>
        <v>46</v>
      </c>
      <c r="AW11" s="59">
        <f t="shared" si="5"/>
        <v>1.2432432432432432</v>
      </c>
      <c r="AX11" s="17">
        <v>3</v>
      </c>
      <c r="AY11" s="21">
        <v>1</v>
      </c>
      <c r="AZ11" s="1">
        <f t="shared" si="0"/>
        <v>37</v>
      </c>
    </row>
    <row r="12" spans="1:52" s="36" customFormat="1" x14ac:dyDescent="0.2">
      <c r="A12" s="31">
        <v>11</v>
      </c>
      <c r="B12" s="32" t="s">
        <v>24</v>
      </c>
      <c r="C12" s="33"/>
      <c r="D12" s="33"/>
      <c r="E12" s="33">
        <v>0</v>
      </c>
      <c r="F12" s="33">
        <v>1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6</v>
      </c>
      <c r="M12" s="40">
        <v>4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40">
        <v>3</v>
      </c>
      <c r="T12" s="33">
        <v>0</v>
      </c>
      <c r="U12" s="33"/>
      <c r="V12" s="33"/>
      <c r="W12" s="33">
        <v>0</v>
      </c>
      <c r="X12" s="33"/>
      <c r="Y12" s="33"/>
      <c r="Z12" s="33"/>
      <c r="AA12" s="33"/>
      <c r="AB12" s="33"/>
      <c r="AC12" s="33"/>
      <c r="AD12" s="33"/>
      <c r="AE12" s="33"/>
      <c r="AF12" s="33">
        <v>0</v>
      </c>
      <c r="AG12" s="33">
        <v>0</v>
      </c>
      <c r="AH12" s="33">
        <v>0</v>
      </c>
      <c r="AI12" s="33"/>
      <c r="AJ12" s="74">
        <f t="shared" si="3"/>
        <v>14</v>
      </c>
      <c r="AK12" s="56">
        <f t="shared" si="1"/>
        <v>6</v>
      </c>
      <c r="AL12" s="33">
        <v>0</v>
      </c>
      <c r="AM12" s="35">
        <v>0</v>
      </c>
      <c r="AN12" s="53">
        <v>0</v>
      </c>
      <c r="AO12" s="33">
        <v>0</v>
      </c>
      <c r="AP12" s="53">
        <v>0</v>
      </c>
      <c r="AQ12" s="33"/>
      <c r="AR12" s="53">
        <v>0</v>
      </c>
      <c r="AS12" s="35"/>
      <c r="AT12" s="57">
        <f t="shared" si="2"/>
        <v>0</v>
      </c>
      <c r="AU12" s="56">
        <f t="shared" ref="AU12:AU25" si="6">SUM(AL12:AP12)</f>
        <v>0</v>
      </c>
      <c r="AV12" s="53">
        <f t="shared" si="4"/>
        <v>14</v>
      </c>
      <c r="AW12" s="62">
        <f t="shared" si="5"/>
        <v>0.53846153846153844</v>
      </c>
      <c r="AX12" s="33"/>
      <c r="AY12" s="34">
        <v>2</v>
      </c>
      <c r="AZ12" s="1">
        <f t="shared" si="0"/>
        <v>26</v>
      </c>
    </row>
    <row r="13" spans="1:52" x14ac:dyDescent="0.2">
      <c r="A13" s="11">
        <v>13</v>
      </c>
      <c r="B13" s="14" t="s">
        <v>19</v>
      </c>
      <c r="C13" s="17">
        <v>0</v>
      </c>
      <c r="D13" s="40">
        <v>5</v>
      </c>
      <c r="E13" s="40">
        <v>7</v>
      </c>
      <c r="F13" s="17">
        <v>0</v>
      </c>
      <c r="G13" s="17">
        <v>4</v>
      </c>
      <c r="H13" s="17"/>
      <c r="I13" s="40">
        <v>7</v>
      </c>
      <c r="J13" s="17">
        <v>1</v>
      </c>
      <c r="K13" s="17">
        <v>1</v>
      </c>
      <c r="L13" s="17">
        <v>0</v>
      </c>
      <c r="M13" s="40">
        <v>4</v>
      </c>
      <c r="N13" s="40">
        <v>14</v>
      </c>
      <c r="O13" s="17">
        <v>0</v>
      </c>
      <c r="P13" s="17">
        <v>0</v>
      </c>
      <c r="Q13" s="40">
        <v>3</v>
      </c>
      <c r="R13" s="17">
        <v>0</v>
      </c>
      <c r="S13" s="17">
        <v>1</v>
      </c>
      <c r="T13" s="17">
        <v>2</v>
      </c>
      <c r="U13" s="17">
        <v>0</v>
      </c>
      <c r="V13" s="17">
        <v>0</v>
      </c>
      <c r="W13" s="17">
        <v>0</v>
      </c>
      <c r="X13" s="17">
        <v>2</v>
      </c>
      <c r="Y13" s="17">
        <v>0</v>
      </c>
      <c r="Z13" s="17">
        <v>0</v>
      </c>
      <c r="AA13" s="17">
        <v>1</v>
      </c>
      <c r="AB13" s="40">
        <v>11</v>
      </c>
      <c r="AC13" s="17">
        <v>1</v>
      </c>
      <c r="AD13" s="17">
        <v>4</v>
      </c>
      <c r="AE13" s="17">
        <v>0</v>
      </c>
      <c r="AF13" s="17"/>
      <c r="AG13" s="17">
        <v>2</v>
      </c>
      <c r="AH13" s="17">
        <v>0</v>
      </c>
      <c r="AI13" s="17"/>
      <c r="AJ13" s="74">
        <f t="shared" si="3"/>
        <v>70</v>
      </c>
      <c r="AK13" s="56">
        <f t="shared" si="1"/>
        <v>14</v>
      </c>
      <c r="AL13" s="17"/>
      <c r="AM13" s="18"/>
      <c r="AN13" s="52"/>
      <c r="AO13" s="17"/>
      <c r="AP13" s="52"/>
      <c r="AQ13" s="17"/>
      <c r="AR13" s="52"/>
      <c r="AS13" s="18"/>
      <c r="AT13" s="57">
        <f t="shared" si="2"/>
        <v>0</v>
      </c>
      <c r="AU13" s="56">
        <f t="shared" si="6"/>
        <v>0</v>
      </c>
      <c r="AV13" s="52">
        <f t="shared" si="4"/>
        <v>70</v>
      </c>
      <c r="AW13" s="59">
        <f t="shared" si="5"/>
        <v>2.3333333333333335</v>
      </c>
      <c r="AX13" s="17"/>
      <c r="AY13" s="38">
        <v>7</v>
      </c>
      <c r="AZ13" s="1">
        <f t="shared" si="0"/>
        <v>30</v>
      </c>
    </row>
    <row r="14" spans="1:52" s="36" customFormat="1" x14ac:dyDescent="0.2">
      <c r="A14" s="31">
        <v>14</v>
      </c>
      <c r="B14" s="32" t="s">
        <v>21</v>
      </c>
      <c r="C14" s="33">
        <v>0</v>
      </c>
      <c r="D14" s="33">
        <v>2</v>
      </c>
      <c r="E14" s="33">
        <v>4</v>
      </c>
      <c r="F14" s="33">
        <v>0</v>
      </c>
      <c r="G14" s="33"/>
      <c r="H14" s="33">
        <v>0</v>
      </c>
      <c r="I14" s="33">
        <v>0</v>
      </c>
      <c r="J14" s="33">
        <v>1</v>
      </c>
      <c r="K14" s="33">
        <v>0</v>
      </c>
      <c r="L14" s="33">
        <v>3</v>
      </c>
      <c r="M14" s="33">
        <v>0</v>
      </c>
      <c r="N14" s="33">
        <v>0</v>
      </c>
      <c r="O14" s="37">
        <v>15</v>
      </c>
      <c r="P14" s="33">
        <v>2</v>
      </c>
      <c r="Q14" s="33">
        <v>0</v>
      </c>
      <c r="R14" s="33">
        <v>1</v>
      </c>
      <c r="S14" s="33"/>
      <c r="T14" s="33">
        <v>3</v>
      </c>
      <c r="U14" s="33">
        <v>1</v>
      </c>
      <c r="V14" s="33"/>
      <c r="W14" s="33">
        <v>1</v>
      </c>
      <c r="X14" s="33">
        <v>0</v>
      </c>
      <c r="Y14" s="33">
        <v>1</v>
      </c>
      <c r="Z14" s="33">
        <v>0</v>
      </c>
      <c r="AA14" s="33">
        <v>0</v>
      </c>
      <c r="AB14" s="33">
        <v>0</v>
      </c>
      <c r="AC14" s="33">
        <v>1</v>
      </c>
      <c r="AD14" s="33">
        <v>1</v>
      </c>
      <c r="AE14" s="33">
        <v>0</v>
      </c>
      <c r="AF14" s="33">
        <v>0</v>
      </c>
      <c r="AG14" s="33">
        <v>0</v>
      </c>
      <c r="AH14" s="33">
        <v>3</v>
      </c>
      <c r="AI14" s="33"/>
      <c r="AJ14" s="74">
        <f t="shared" si="3"/>
        <v>39</v>
      </c>
      <c r="AK14" s="56">
        <f t="shared" si="1"/>
        <v>15</v>
      </c>
      <c r="AL14" s="33"/>
      <c r="AM14" s="35"/>
      <c r="AN14" s="53"/>
      <c r="AO14" s="33"/>
      <c r="AP14" s="53">
        <v>2</v>
      </c>
      <c r="AQ14" s="33">
        <v>1</v>
      </c>
      <c r="AR14" s="53">
        <v>0</v>
      </c>
      <c r="AS14" s="35">
        <v>1</v>
      </c>
      <c r="AT14" s="57">
        <f t="shared" si="2"/>
        <v>4</v>
      </c>
      <c r="AU14" s="56">
        <f t="shared" si="6"/>
        <v>2</v>
      </c>
      <c r="AV14" s="53">
        <f t="shared" si="4"/>
        <v>43</v>
      </c>
      <c r="AW14" s="60">
        <f t="shared" si="5"/>
        <v>1.303030303030303</v>
      </c>
      <c r="AX14" s="33">
        <v>1</v>
      </c>
      <c r="AY14" s="34"/>
      <c r="AZ14" s="1">
        <f t="shared" si="0"/>
        <v>33</v>
      </c>
    </row>
    <row r="15" spans="1:52" x14ac:dyDescent="0.2">
      <c r="A15" s="11">
        <v>15</v>
      </c>
      <c r="B15" s="14" t="s">
        <v>38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74"/>
      <c r="AK15" s="56">
        <f t="shared" si="1"/>
        <v>0</v>
      </c>
      <c r="AL15" s="17">
        <v>0</v>
      </c>
      <c r="AM15" s="18"/>
      <c r="AN15" s="52"/>
      <c r="AO15" s="17"/>
      <c r="AP15" s="52"/>
      <c r="AQ15" s="17"/>
      <c r="AR15" s="52"/>
      <c r="AS15" s="18"/>
      <c r="AT15" s="57">
        <f t="shared" si="2"/>
        <v>0</v>
      </c>
      <c r="AU15" s="56">
        <f t="shared" si="6"/>
        <v>0</v>
      </c>
      <c r="AV15" s="52">
        <f t="shared" si="4"/>
        <v>0</v>
      </c>
      <c r="AW15" s="61">
        <f t="shared" si="5"/>
        <v>0</v>
      </c>
      <c r="AX15" s="17"/>
      <c r="AY15" s="21"/>
      <c r="AZ15" s="1">
        <f t="shared" si="0"/>
        <v>1</v>
      </c>
    </row>
    <row r="16" spans="1:52" s="36" customFormat="1" x14ac:dyDescent="0.2">
      <c r="A16" s="31">
        <v>16</v>
      </c>
      <c r="B16" s="32" t="s">
        <v>35</v>
      </c>
      <c r="C16" s="33"/>
      <c r="D16" s="37">
        <v>21</v>
      </c>
      <c r="E16" s="37">
        <v>17</v>
      </c>
      <c r="F16" s="33">
        <v>1</v>
      </c>
      <c r="G16" s="33">
        <v>1</v>
      </c>
      <c r="H16" s="33">
        <v>0</v>
      </c>
      <c r="I16" s="33"/>
      <c r="J16" s="33">
        <v>3</v>
      </c>
      <c r="K16" s="33">
        <v>1</v>
      </c>
      <c r="L16" s="33">
        <v>2</v>
      </c>
      <c r="M16" s="33">
        <v>3</v>
      </c>
      <c r="N16" s="37">
        <v>17</v>
      </c>
      <c r="O16" s="33">
        <v>2</v>
      </c>
      <c r="P16" s="33">
        <v>0</v>
      </c>
      <c r="Q16" s="37">
        <v>16</v>
      </c>
      <c r="R16" s="37">
        <v>7</v>
      </c>
      <c r="S16" s="37">
        <v>5</v>
      </c>
      <c r="T16" s="40">
        <v>4</v>
      </c>
      <c r="U16" s="33"/>
      <c r="V16" s="37">
        <v>11</v>
      </c>
      <c r="W16" s="72">
        <v>6</v>
      </c>
      <c r="X16" s="71">
        <v>16</v>
      </c>
      <c r="Y16" s="65">
        <v>1</v>
      </c>
      <c r="Z16" s="65"/>
      <c r="AA16" s="65"/>
      <c r="AB16" s="71">
        <v>15</v>
      </c>
      <c r="AC16" s="71">
        <v>14</v>
      </c>
      <c r="AD16" s="71">
        <v>18</v>
      </c>
      <c r="AE16" s="65">
        <v>2</v>
      </c>
      <c r="AF16" s="72">
        <v>3</v>
      </c>
      <c r="AG16" s="71">
        <v>10</v>
      </c>
      <c r="AH16" s="65">
        <v>3</v>
      </c>
      <c r="AI16" s="65"/>
      <c r="AJ16" s="54">
        <f t="shared" si="3"/>
        <v>199</v>
      </c>
      <c r="AK16" s="56">
        <f t="shared" si="1"/>
        <v>21</v>
      </c>
      <c r="AL16" s="33"/>
      <c r="AM16" s="35"/>
      <c r="AN16" s="53">
        <v>0</v>
      </c>
      <c r="AO16" s="33">
        <v>0</v>
      </c>
      <c r="AP16" s="53">
        <v>2</v>
      </c>
      <c r="AQ16" s="33">
        <v>2</v>
      </c>
      <c r="AR16" s="53"/>
      <c r="AS16" s="42">
        <v>9</v>
      </c>
      <c r="AT16" s="57">
        <f t="shared" si="2"/>
        <v>13</v>
      </c>
      <c r="AU16" s="56">
        <v>9</v>
      </c>
      <c r="AV16" s="54">
        <f t="shared" si="4"/>
        <v>212</v>
      </c>
      <c r="AW16" s="63">
        <f t="shared" si="5"/>
        <v>6.625</v>
      </c>
      <c r="AX16" s="37">
        <v>12</v>
      </c>
      <c r="AY16" s="34">
        <v>4</v>
      </c>
      <c r="AZ16" s="1">
        <f>COUNT(C16:AI16)+COUNT(AL16:AS16)</f>
        <v>32</v>
      </c>
    </row>
    <row r="17" spans="1:52" x14ac:dyDescent="0.2">
      <c r="A17" s="11">
        <v>17</v>
      </c>
      <c r="B17" s="14" t="s">
        <v>36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>
        <v>0</v>
      </c>
      <c r="V17" s="17">
        <v>0</v>
      </c>
      <c r="W17" s="17">
        <v>1</v>
      </c>
      <c r="X17" s="17"/>
      <c r="Y17" s="17">
        <v>0</v>
      </c>
      <c r="Z17" s="37">
        <v>24</v>
      </c>
      <c r="AA17" s="17">
        <v>3</v>
      </c>
      <c r="AB17" s="17">
        <v>1</v>
      </c>
      <c r="AC17" s="17">
        <v>0</v>
      </c>
      <c r="AD17" s="17">
        <v>0</v>
      </c>
      <c r="AE17" s="17"/>
      <c r="AF17" s="17"/>
      <c r="AG17" s="17"/>
      <c r="AH17" s="17">
        <v>0</v>
      </c>
      <c r="AI17" s="17"/>
      <c r="AJ17" s="74">
        <f t="shared" si="3"/>
        <v>29</v>
      </c>
      <c r="AK17" s="56">
        <f t="shared" si="1"/>
        <v>24</v>
      </c>
      <c r="AL17" s="17"/>
      <c r="AM17" s="18"/>
      <c r="AN17" s="52"/>
      <c r="AO17" s="17"/>
      <c r="AP17" s="52"/>
      <c r="AQ17" s="17"/>
      <c r="AR17" s="54">
        <v>8</v>
      </c>
      <c r="AS17" s="39">
        <v>10</v>
      </c>
      <c r="AT17" s="57">
        <f t="shared" si="2"/>
        <v>18</v>
      </c>
      <c r="AU17" s="56">
        <v>10</v>
      </c>
      <c r="AV17" s="52">
        <f t="shared" si="4"/>
        <v>47</v>
      </c>
      <c r="AW17" s="59">
        <f t="shared" si="5"/>
        <v>3.9166666666666665</v>
      </c>
      <c r="AX17" s="17">
        <v>3</v>
      </c>
      <c r="AY17" s="21"/>
      <c r="AZ17" s="1">
        <f t="shared" ref="AZ17:AZ27" si="7">COUNT(C17:AI17)+COUNT(AL17:AS17)</f>
        <v>12</v>
      </c>
    </row>
    <row r="18" spans="1:52" s="36" customFormat="1" ht="16" customHeight="1" x14ac:dyDescent="0.2">
      <c r="A18" s="31">
        <v>18</v>
      </c>
      <c r="B18" s="32" t="s">
        <v>37</v>
      </c>
      <c r="C18" s="33">
        <v>1</v>
      </c>
      <c r="D18" s="33">
        <v>4</v>
      </c>
      <c r="E18" s="33">
        <v>0</v>
      </c>
      <c r="F18" s="33">
        <v>1</v>
      </c>
      <c r="G18" s="40">
        <v>8</v>
      </c>
      <c r="H18" s="33">
        <v>0</v>
      </c>
      <c r="I18" s="33">
        <v>1</v>
      </c>
      <c r="J18" s="33">
        <v>0</v>
      </c>
      <c r="K18" s="33">
        <v>1</v>
      </c>
      <c r="L18" s="33">
        <v>1</v>
      </c>
      <c r="M18" s="33">
        <v>0</v>
      </c>
      <c r="N18" s="33">
        <v>0</v>
      </c>
      <c r="O18" s="33">
        <v>0</v>
      </c>
      <c r="P18" s="33">
        <v>2</v>
      </c>
      <c r="Q18" s="33">
        <v>0</v>
      </c>
      <c r="R18" s="33"/>
      <c r="S18" s="33"/>
      <c r="T18" s="33"/>
      <c r="U18" s="33"/>
      <c r="V18" s="33"/>
      <c r="W18" s="33">
        <v>0</v>
      </c>
      <c r="X18" s="33">
        <v>0</v>
      </c>
      <c r="Y18" s="33">
        <v>1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/>
      <c r="AI18" s="33"/>
      <c r="AJ18" s="74">
        <f t="shared" si="3"/>
        <v>20</v>
      </c>
      <c r="AK18" s="56">
        <f t="shared" si="1"/>
        <v>8</v>
      </c>
      <c r="AL18" s="33">
        <v>0</v>
      </c>
      <c r="AM18" s="35">
        <v>0</v>
      </c>
      <c r="AN18" s="53"/>
      <c r="AO18" s="33"/>
      <c r="AP18" s="53"/>
      <c r="AQ18" s="33"/>
      <c r="AR18" s="53">
        <v>1</v>
      </c>
      <c r="AS18" s="35">
        <v>0</v>
      </c>
      <c r="AT18" s="57">
        <f t="shared" si="2"/>
        <v>1</v>
      </c>
      <c r="AU18" s="56">
        <v>1</v>
      </c>
      <c r="AV18" s="53">
        <f t="shared" si="4"/>
        <v>21</v>
      </c>
      <c r="AW18" s="62">
        <f t="shared" si="5"/>
        <v>0.7</v>
      </c>
      <c r="AX18" s="33"/>
      <c r="AY18" s="34"/>
      <c r="AZ18" s="1">
        <f t="shared" si="7"/>
        <v>30</v>
      </c>
    </row>
    <row r="19" spans="1:52" x14ac:dyDescent="0.2">
      <c r="A19" s="11">
        <v>19</v>
      </c>
      <c r="B19" s="14" t="s">
        <v>27</v>
      </c>
      <c r="C19" s="17">
        <v>0</v>
      </c>
      <c r="D19" s="17">
        <v>0</v>
      </c>
      <c r="E19" s="17">
        <v>0</v>
      </c>
      <c r="F19" s="37">
        <v>9</v>
      </c>
      <c r="G19" s="17">
        <v>0</v>
      </c>
      <c r="H19" s="17">
        <v>0</v>
      </c>
      <c r="I19" s="37">
        <v>16</v>
      </c>
      <c r="J19" s="17">
        <v>0</v>
      </c>
      <c r="K19" s="17">
        <v>0</v>
      </c>
      <c r="L19" s="37">
        <v>11</v>
      </c>
      <c r="M19" s="40">
        <v>4</v>
      </c>
      <c r="N19" s="17">
        <v>3</v>
      </c>
      <c r="O19" s="17">
        <v>6</v>
      </c>
      <c r="P19" s="17">
        <v>1</v>
      </c>
      <c r="Q19" s="17">
        <v>0</v>
      </c>
      <c r="R19" s="17">
        <v>1</v>
      </c>
      <c r="S19" s="17">
        <v>0</v>
      </c>
      <c r="T19" s="17">
        <v>0</v>
      </c>
      <c r="U19" s="17">
        <v>1</v>
      </c>
      <c r="V19" s="17">
        <v>0</v>
      </c>
      <c r="W19" s="17">
        <v>0</v>
      </c>
      <c r="X19" s="17">
        <v>0</v>
      </c>
      <c r="Y19" s="17"/>
      <c r="Z19" s="17">
        <v>0</v>
      </c>
      <c r="AA19" s="17">
        <v>0</v>
      </c>
      <c r="AB19" s="17">
        <v>0</v>
      </c>
      <c r="AC19" s="40">
        <v>3</v>
      </c>
      <c r="AD19" s="40">
        <v>10</v>
      </c>
      <c r="AE19" s="40">
        <v>6</v>
      </c>
      <c r="AF19" s="37">
        <v>16</v>
      </c>
      <c r="AG19" s="17">
        <v>5</v>
      </c>
      <c r="AH19" s="17">
        <v>0</v>
      </c>
      <c r="AI19" s="17"/>
      <c r="AJ19" s="74">
        <f t="shared" si="3"/>
        <v>92</v>
      </c>
      <c r="AK19" s="56">
        <f t="shared" si="1"/>
        <v>16</v>
      </c>
      <c r="AL19" s="37">
        <v>14</v>
      </c>
      <c r="AM19" s="18"/>
      <c r="AN19" s="54">
        <v>4</v>
      </c>
      <c r="AO19" s="17">
        <v>0</v>
      </c>
      <c r="AP19" s="54">
        <v>13</v>
      </c>
      <c r="AQ19" s="17">
        <v>0</v>
      </c>
      <c r="AR19" s="52">
        <v>0</v>
      </c>
      <c r="AS19" s="18">
        <v>2</v>
      </c>
      <c r="AT19" s="39">
        <f t="shared" si="2"/>
        <v>33</v>
      </c>
      <c r="AU19" s="67">
        <v>14</v>
      </c>
      <c r="AV19" s="52">
        <f t="shared" si="4"/>
        <v>125</v>
      </c>
      <c r="AW19" s="59">
        <f t="shared" si="5"/>
        <v>3.2894736842105261</v>
      </c>
      <c r="AX19" s="40">
        <v>7</v>
      </c>
      <c r="AY19" s="21">
        <v>4</v>
      </c>
      <c r="AZ19" s="1">
        <f t="shared" si="7"/>
        <v>38</v>
      </c>
    </row>
    <row r="20" spans="1:52" s="36" customFormat="1" x14ac:dyDescent="0.2">
      <c r="A20" s="31">
        <v>21</v>
      </c>
      <c r="B20" s="32" t="s">
        <v>33</v>
      </c>
      <c r="C20" s="33"/>
      <c r="D20" s="33">
        <v>0</v>
      </c>
      <c r="E20" s="33">
        <v>1</v>
      </c>
      <c r="F20" s="33">
        <v>0</v>
      </c>
      <c r="G20" s="33">
        <v>0</v>
      </c>
      <c r="H20" s="33"/>
      <c r="I20" s="33">
        <v>0</v>
      </c>
      <c r="J20" s="33"/>
      <c r="K20" s="33">
        <v>0</v>
      </c>
      <c r="L20" s="33">
        <v>0</v>
      </c>
      <c r="M20" s="33">
        <v>1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/>
      <c r="U20" s="33">
        <v>0</v>
      </c>
      <c r="V20" s="33">
        <v>0</v>
      </c>
      <c r="W20" s="33">
        <v>2</v>
      </c>
      <c r="X20" s="33"/>
      <c r="Y20" s="33">
        <v>0</v>
      </c>
      <c r="Z20" s="33"/>
      <c r="AA20" s="33">
        <v>3</v>
      </c>
      <c r="AB20" s="33"/>
      <c r="AC20" s="33">
        <v>0</v>
      </c>
      <c r="AD20" s="33"/>
      <c r="AE20" s="33">
        <v>0</v>
      </c>
      <c r="AF20" s="33"/>
      <c r="AG20" s="33">
        <v>0</v>
      </c>
      <c r="AH20" s="33"/>
      <c r="AI20" s="33"/>
      <c r="AJ20" s="74">
        <f t="shared" si="3"/>
        <v>7</v>
      </c>
      <c r="AK20" s="56">
        <f t="shared" si="1"/>
        <v>3</v>
      </c>
      <c r="AL20" s="33"/>
      <c r="AM20" s="35"/>
      <c r="AN20" s="53">
        <v>0</v>
      </c>
      <c r="AO20" s="33">
        <v>0</v>
      </c>
      <c r="AP20" s="53">
        <v>0</v>
      </c>
      <c r="AQ20" s="33">
        <v>1</v>
      </c>
      <c r="AR20" s="53">
        <v>2</v>
      </c>
      <c r="AS20" s="35">
        <v>0</v>
      </c>
      <c r="AT20" s="57">
        <f t="shared" si="2"/>
        <v>3</v>
      </c>
      <c r="AU20" s="56">
        <v>2</v>
      </c>
      <c r="AV20" s="53">
        <f t="shared" si="4"/>
        <v>10</v>
      </c>
      <c r="AW20" s="62">
        <f t="shared" si="5"/>
        <v>0.35714285714285715</v>
      </c>
      <c r="AX20" s="33"/>
      <c r="AY20" s="34"/>
      <c r="AZ20" s="1">
        <f t="shared" si="7"/>
        <v>28</v>
      </c>
    </row>
    <row r="21" spans="1:52" x14ac:dyDescent="0.2">
      <c r="A21" s="11">
        <v>22</v>
      </c>
      <c r="B21" s="14" t="s">
        <v>28</v>
      </c>
      <c r="C21" s="17">
        <v>0</v>
      </c>
      <c r="D21" s="17"/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40">
        <v>4</v>
      </c>
      <c r="N21" s="17">
        <v>0</v>
      </c>
      <c r="O21" s="17">
        <v>0</v>
      </c>
      <c r="P21" s="17">
        <v>0</v>
      </c>
      <c r="Q21" s="17">
        <v>0</v>
      </c>
      <c r="R21" s="40">
        <v>5</v>
      </c>
      <c r="S21" s="17">
        <v>0</v>
      </c>
      <c r="T21" s="17">
        <v>0</v>
      </c>
      <c r="U21" s="40">
        <v>8</v>
      </c>
      <c r="V21" s="17">
        <v>1</v>
      </c>
      <c r="W21" s="37">
        <v>11</v>
      </c>
      <c r="X21" s="17">
        <v>0</v>
      </c>
      <c r="Y21" s="37">
        <v>20</v>
      </c>
      <c r="Z21" s="17">
        <v>0</v>
      </c>
      <c r="AA21" s="37">
        <v>25</v>
      </c>
      <c r="AB21" s="17"/>
      <c r="AC21" s="17">
        <v>0</v>
      </c>
      <c r="AD21" s="17"/>
      <c r="AE21" s="17"/>
      <c r="AF21" s="17"/>
      <c r="AG21" s="17">
        <v>0</v>
      </c>
      <c r="AH21" s="17">
        <v>0</v>
      </c>
      <c r="AI21" s="17"/>
      <c r="AJ21" s="74">
        <f t="shared" si="3"/>
        <v>74</v>
      </c>
      <c r="AK21" s="41">
        <f t="shared" si="1"/>
        <v>25</v>
      </c>
      <c r="AL21" s="17">
        <v>0</v>
      </c>
      <c r="AM21" s="39">
        <v>7</v>
      </c>
      <c r="AN21" s="52">
        <v>0</v>
      </c>
      <c r="AO21" s="17"/>
      <c r="AP21" s="52">
        <v>6</v>
      </c>
      <c r="AQ21" s="40">
        <v>6</v>
      </c>
      <c r="AR21" s="52">
        <v>0</v>
      </c>
      <c r="AS21" s="18"/>
      <c r="AT21" s="57">
        <f t="shared" si="2"/>
        <v>19</v>
      </c>
      <c r="AU21" s="56">
        <v>7</v>
      </c>
      <c r="AV21" s="52">
        <f t="shared" si="4"/>
        <v>93</v>
      </c>
      <c r="AW21" s="59">
        <f t="shared" si="5"/>
        <v>2.8181818181818183</v>
      </c>
      <c r="AX21" s="17">
        <v>4</v>
      </c>
      <c r="AY21" s="21">
        <v>4</v>
      </c>
      <c r="AZ21" s="1">
        <f t="shared" si="7"/>
        <v>33</v>
      </c>
    </row>
    <row r="22" spans="1:52" s="36" customFormat="1" x14ac:dyDescent="0.2">
      <c r="A22" s="31">
        <v>24</v>
      </c>
      <c r="B22" s="32" t="s">
        <v>34</v>
      </c>
      <c r="C22" s="33">
        <v>1</v>
      </c>
      <c r="D22" s="33"/>
      <c r="E22" s="33">
        <v>0</v>
      </c>
      <c r="F22" s="33">
        <v>0</v>
      </c>
      <c r="G22" s="33"/>
      <c r="H22" s="33">
        <v>0</v>
      </c>
      <c r="I22" s="33">
        <v>0</v>
      </c>
      <c r="J22" s="33">
        <v>0</v>
      </c>
      <c r="K22" s="33"/>
      <c r="L22" s="33">
        <v>2</v>
      </c>
      <c r="M22" s="33">
        <v>0</v>
      </c>
      <c r="N22" s="33">
        <v>0</v>
      </c>
      <c r="O22" s="33">
        <v>0</v>
      </c>
      <c r="P22" s="33"/>
      <c r="Q22" s="33"/>
      <c r="R22" s="33"/>
      <c r="S22" s="33">
        <v>0</v>
      </c>
      <c r="T22" s="33">
        <v>0</v>
      </c>
      <c r="U22" s="33">
        <v>1</v>
      </c>
      <c r="V22" s="33"/>
      <c r="W22" s="33">
        <v>2</v>
      </c>
      <c r="X22" s="40">
        <v>3</v>
      </c>
      <c r="Y22" s="33"/>
      <c r="Z22" s="33"/>
      <c r="AA22" s="33"/>
      <c r="AB22" s="33"/>
      <c r="AC22" s="33"/>
      <c r="AD22" s="33">
        <v>0</v>
      </c>
      <c r="AE22" s="33">
        <v>0</v>
      </c>
      <c r="AF22" s="33">
        <v>0</v>
      </c>
      <c r="AG22" s="33">
        <v>0</v>
      </c>
      <c r="AH22" s="33">
        <v>0</v>
      </c>
      <c r="AI22" s="33"/>
      <c r="AJ22" s="74">
        <f t="shared" si="3"/>
        <v>9</v>
      </c>
      <c r="AK22" s="56">
        <f t="shared" si="1"/>
        <v>3</v>
      </c>
      <c r="AL22" s="33"/>
      <c r="AM22" s="35"/>
      <c r="AN22" s="53">
        <v>0</v>
      </c>
      <c r="AO22" s="33"/>
      <c r="AP22" s="53">
        <v>0</v>
      </c>
      <c r="AQ22" s="33">
        <v>0</v>
      </c>
      <c r="AR22" s="53"/>
      <c r="AS22" s="35">
        <v>0</v>
      </c>
      <c r="AT22" s="57">
        <f t="shared" si="2"/>
        <v>0</v>
      </c>
      <c r="AU22" s="56">
        <f t="shared" si="6"/>
        <v>0</v>
      </c>
      <c r="AV22" s="53">
        <f t="shared" si="4"/>
        <v>9</v>
      </c>
      <c r="AW22" s="62">
        <f t="shared" si="5"/>
        <v>0.375</v>
      </c>
      <c r="AX22" s="33"/>
      <c r="AY22" s="34">
        <v>1</v>
      </c>
      <c r="AZ22" s="1">
        <f t="shared" si="7"/>
        <v>24</v>
      </c>
    </row>
    <row r="23" spans="1:52" x14ac:dyDescent="0.2">
      <c r="A23" s="11">
        <v>25</v>
      </c>
      <c r="B23" s="14" t="s">
        <v>39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74">
        <f t="shared" si="3"/>
        <v>0</v>
      </c>
      <c r="AK23" s="56">
        <f t="shared" si="1"/>
        <v>0</v>
      </c>
      <c r="AL23" s="17"/>
      <c r="AM23" s="18"/>
      <c r="AN23" s="52"/>
      <c r="AO23" s="17"/>
      <c r="AP23" s="52"/>
      <c r="AQ23" s="17"/>
      <c r="AR23" s="52"/>
      <c r="AS23" s="18"/>
      <c r="AT23" s="57">
        <f t="shared" si="2"/>
        <v>0</v>
      </c>
      <c r="AU23" s="56">
        <f t="shared" si="6"/>
        <v>0</v>
      </c>
      <c r="AV23" s="52">
        <f t="shared" si="4"/>
        <v>0</v>
      </c>
      <c r="AW23" s="59"/>
      <c r="AX23" s="17"/>
      <c r="AY23" s="21"/>
      <c r="AZ23" s="1">
        <f t="shared" si="7"/>
        <v>0</v>
      </c>
    </row>
    <row r="24" spans="1:52" s="36" customFormat="1" x14ac:dyDescent="0.2">
      <c r="A24" s="31">
        <v>26</v>
      </c>
      <c r="B24" s="32" t="s">
        <v>40</v>
      </c>
      <c r="C24" s="33"/>
      <c r="D24" s="33">
        <v>2</v>
      </c>
      <c r="E24" s="33"/>
      <c r="F24" s="33"/>
      <c r="G24" s="33">
        <v>1</v>
      </c>
      <c r="H24" s="33">
        <v>0</v>
      </c>
      <c r="I24" s="33">
        <v>0</v>
      </c>
      <c r="J24" s="33"/>
      <c r="K24" s="33">
        <v>0</v>
      </c>
      <c r="L24" s="33">
        <v>0</v>
      </c>
      <c r="M24" s="33">
        <v>0</v>
      </c>
      <c r="N24" s="33">
        <v>0</v>
      </c>
      <c r="O24" s="33"/>
      <c r="P24" s="33"/>
      <c r="Q24" s="33"/>
      <c r="R24" s="33">
        <v>0</v>
      </c>
      <c r="S24" s="33">
        <v>1</v>
      </c>
      <c r="T24" s="33"/>
      <c r="U24" s="33"/>
      <c r="V24" s="33">
        <v>0</v>
      </c>
      <c r="W24" s="33">
        <v>0</v>
      </c>
      <c r="X24" s="33">
        <v>0</v>
      </c>
      <c r="Y24" s="33"/>
      <c r="Z24" s="33"/>
      <c r="AA24" s="33"/>
      <c r="AB24" s="33"/>
      <c r="AC24" s="33"/>
      <c r="AD24" s="33">
        <v>0</v>
      </c>
      <c r="AE24" s="33"/>
      <c r="AF24" s="33"/>
      <c r="AG24" s="33"/>
      <c r="AH24" s="33"/>
      <c r="AI24" s="33"/>
      <c r="AJ24" s="74">
        <f t="shared" si="3"/>
        <v>4</v>
      </c>
      <c r="AK24" s="56">
        <f t="shared" si="1"/>
        <v>2</v>
      </c>
      <c r="AL24" s="33">
        <v>1</v>
      </c>
      <c r="AM24" s="35">
        <v>1</v>
      </c>
      <c r="AN24" s="53">
        <v>1</v>
      </c>
      <c r="AO24" s="33">
        <v>0</v>
      </c>
      <c r="AP24" s="53"/>
      <c r="AQ24" s="33"/>
      <c r="AR24" s="53"/>
      <c r="AS24" s="35"/>
      <c r="AT24" s="57">
        <f t="shared" si="2"/>
        <v>3</v>
      </c>
      <c r="AU24" s="56">
        <v>1</v>
      </c>
      <c r="AV24" s="53">
        <f t="shared" si="4"/>
        <v>7</v>
      </c>
      <c r="AW24" s="62">
        <f t="shared" si="5"/>
        <v>0.3888888888888889</v>
      </c>
      <c r="AX24" s="33"/>
      <c r="AY24" s="34"/>
      <c r="AZ24" s="1">
        <f t="shared" si="7"/>
        <v>18</v>
      </c>
    </row>
    <row r="25" spans="1:52" x14ac:dyDescent="0.2">
      <c r="A25" s="11">
        <v>30</v>
      </c>
      <c r="B25" s="14" t="s">
        <v>42</v>
      </c>
      <c r="C25" s="17">
        <v>1</v>
      </c>
      <c r="D25" s="17">
        <v>0</v>
      </c>
      <c r="E25" s="17"/>
      <c r="F25" s="17"/>
      <c r="G25" s="17"/>
      <c r="H25" s="17">
        <v>0</v>
      </c>
      <c r="I25" s="17"/>
      <c r="J25" s="17"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>
        <v>0</v>
      </c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74">
        <f t="shared" si="3"/>
        <v>1</v>
      </c>
      <c r="AK25" s="56">
        <f t="shared" si="1"/>
        <v>1</v>
      </c>
      <c r="AL25" s="17">
        <v>2</v>
      </c>
      <c r="AM25" s="18">
        <v>0</v>
      </c>
      <c r="AN25" s="52"/>
      <c r="AO25" s="17"/>
      <c r="AP25" s="52"/>
      <c r="AQ25" s="17"/>
      <c r="AR25" s="52"/>
      <c r="AS25" s="18"/>
      <c r="AT25" s="57">
        <f t="shared" si="2"/>
        <v>2</v>
      </c>
      <c r="AU25" s="56">
        <f t="shared" si="6"/>
        <v>2</v>
      </c>
      <c r="AV25" s="52">
        <f t="shared" si="4"/>
        <v>3</v>
      </c>
      <c r="AW25" s="61">
        <f t="shared" si="5"/>
        <v>0.42857142857142855</v>
      </c>
      <c r="AX25" s="17"/>
      <c r="AY25" s="21"/>
      <c r="AZ25" s="1">
        <f t="shared" si="7"/>
        <v>7</v>
      </c>
    </row>
    <row r="26" spans="1:52" s="36" customFormat="1" x14ac:dyDescent="0.2">
      <c r="A26" s="31">
        <v>31</v>
      </c>
      <c r="B26" s="32" t="s">
        <v>43</v>
      </c>
      <c r="C26" s="33">
        <v>0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>
        <v>0</v>
      </c>
      <c r="Q26" s="33">
        <v>0</v>
      </c>
      <c r="R26" s="33">
        <v>0</v>
      </c>
      <c r="S26" s="33"/>
      <c r="T26" s="33"/>
      <c r="U26" s="33"/>
      <c r="V26" s="33">
        <v>1</v>
      </c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74">
        <f t="shared" si="3"/>
        <v>1</v>
      </c>
      <c r="AK26" s="56">
        <f t="shared" si="1"/>
        <v>1</v>
      </c>
      <c r="AL26" s="33">
        <v>2</v>
      </c>
      <c r="AM26" s="35">
        <v>1</v>
      </c>
      <c r="AN26" s="53">
        <v>0</v>
      </c>
      <c r="AO26" s="33">
        <v>0</v>
      </c>
      <c r="AP26" s="53"/>
      <c r="AQ26" s="33"/>
      <c r="AR26" s="53"/>
      <c r="AS26" s="35"/>
      <c r="AT26" s="57">
        <f t="shared" si="2"/>
        <v>3</v>
      </c>
      <c r="AU26" s="56">
        <v>2</v>
      </c>
      <c r="AV26" s="53">
        <f t="shared" si="4"/>
        <v>4</v>
      </c>
      <c r="AW26" s="62">
        <f t="shared" si="5"/>
        <v>0.44444444444444442</v>
      </c>
      <c r="AX26" s="33"/>
      <c r="AY26" s="34"/>
      <c r="AZ26" s="1">
        <f t="shared" si="7"/>
        <v>9</v>
      </c>
    </row>
    <row r="27" spans="1:52" ht="17" thickBot="1" x14ac:dyDescent="0.25">
      <c r="A27" s="11">
        <v>33</v>
      </c>
      <c r="B27" s="14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>
        <v>1</v>
      </c>
      <c r="S27" s="17"/>
      <c r="T27" s="17"/>
      <c r="U27" s="17"/>
      <c r="V27" s="17"/>
      <c r="W27" s="17"/>
      <c r="X27" s="17"/>
      <c r="Y27" s="17"/>
      <c r="Z27" s="17">
        <v>0</v>
      </c>
      <c r="AA27" s="17">
        <v>0</v>
      </c>
      <c r="AB27" s="17">
        <v>4</v>
      </c>
      <c r="AC27" s="17">
        <v>0</v>
      </c>
      <c r="AD27" s="17">
        <v>0</v>
      </c>
      <c r="AE27" s="17"/>
      <c r="AF27" s="17">
        <v>0</v>
      </c>
      <c r="AG27" s="17">
        <v>0</v>
      </c>
      <c r="AH27" s="17"/>
      <c r="AI27" s="17"/>
      <c r="AJ27" s="74">
        <f t="shared" si="3"/>
        <v>5</v>
      </c>
      <c r="AK27" s="75">
        <f t="shared" si="1"/>
        <v>4</v>
      </c>
      <c r="AL27" s="17"/>
      <c r="AM27" s="18">
        <v>1</v>
      </c>
      <c r="AN27" s="52"/>
      <c r="AO27" s="17">
        <v>0</v>
      </c>
      <c r="AP27" s="52"/>
      <c r="AQ27" s="17"/>
      <c r="AR27" s="52">
        <v>3</v>
      </c>
      <c r="AS27" s="18"/>
      <c r="AT27" s="57">
        <f t="shared" si="2"/>
        <v>4</v>
      </c>
      <c r="AU27" s="56">
        <v>3</v>
      </c>
      <c r="AV27" s="52">
        <f t="shared" si="4"/>
        <v>9</v>
      </c>
      <c r="AW27" s="61">
        <f t="shared" si="5"/>
        <v>0.81818181818181823</v>
      </c>
      <c r="AX27" s="17"/>
      <c r="AY27" s="21"/>
      <c r="AZ27" s="1">
        <f t="shared" si="7"/>
        <v>11</v>
      </c>
    </row>
    <row r="28" spans="1:52" ht="17" thickBot="1" x14ac:dyDescent="0.25">
      <c r="A28" s="12">
        <v>99</v>
      </c>
      <c r="B28" s="15" t="s">
        <v>44</v>
      </c>
      <c r="C28" s="27">
        <v>4</v>
      </c>
      <c r="D28" s="28">
        <v>2</v>
      </c>
      <c r="E28" s="28">
        <v>2</v>
      </c>
      <c r="F28" s="28">
        <v>7</v>
      </c>
      <c r="G28" s="28">
        <v>3</v>
      </c>
      <c r="H28" s="28">
        <v>4</v>
      </c>
      <c r="I28" s="28">
        <v>5</v>
      </c>
      <c r="J28" s="28">
        <v>2</v>
      </c>
      <c r="K28" s="28">
        <v>3</v>
      </c>
      <c r="L28" s="28">
        <v>7</v>
      </c>
      <c r="M28" s="28">
        <v>4</v>
      </c>
      <c r="N28" s="28">
        <v>3</v>
      </c>
      <c r="O28" s="28">
        <v>1</v>
      </c>
      <c r="P28" s="28">
        <v>6</v>
      </c>
      <c r="Q28" s="28">
        <v>4</v>
      </c>
      <c r="R28" s="28">
        <v>11</v>
      </c>
      <c r="S28" s="28">
        <v>7</v>
      </c>
      <c r="T28" s="28">
        <v>3</v>
      </c>
      <c r="U28" s="28">
        <v>3</v>
      </c>
      <c r="V28" s="28">
        <v>10</v>
      </c>
      <c r="W28" s="28">
        <v>3</v>
      </c>
      <c r="X28" s="28">
        <v>6</v>
      </c>
      <c r="Y28" s="28">
        <v>1</v>
      </c>
      <c r="Z28" s="28">
        <v>2</v>
      </c>
      <c r="AA28" s="28">
        <v>1</v>
      </c>
      <c r="AB28" s="28">
        <v>4</v>
      </c>
      <c r="AC28" s="28">
        <v>2</v>
      </c>
      <c r="AD28" s="28">
        <v>4</v>
      </c>
      <c r="AE28" s="28">
        <v>3</v>
      </c>
      <c r="AF28" s="28">
        <v>3</v>
      </c>
      <c r="AG28" s="28">
        <v>1</v>
      </c>
      <c r="AH28" s="28">
        <v>6</v>
      </c>
      <c r="AI28" s="28"/>
      <c r="AJ28" s="29"/>
      <c r="AK28" s="66"/>
      <c r="AL28" s="27">
        <v>7</v>
      </c>
      <c r="AM28" s="30">
        <v>5</v>
      </c>
      <c r="AN28" s="27">
        <v>4</v>
      </c>
      <c r="AO28" s="28">
        <v>4</v>
      </c>
      <c r="AP28" s="48">
        <v>6</v>
      </c>
      <c r="AQ28" s="68">
        <v>3</v>
      </c>
      <c r="AR28" s="48">
        <v>4</v>
      </c>
      <c r="AS28" s="49">
        <v>6</v>
      </c>
      <c r="AT28" s="30"/>
      <c r="AU28" s="29"/>
      <c r="AV28" s="27"/>
      <c r="AW28" s="29"/>
      <c r="AX28" s="28"/>
      <c r="AY28" s="29"/>
    </row>
    <row r="29" spans="1:52" x14ac:dyDescent="0.2">
      <c r="A29" s="24"/>
      <c r="B29" s="25" t="s">
        <v>45</v>
      </c>
      <c r="C29" s="17">
        <v>34</v>
      </c>
      <c r="D29" s="17">
        <f>SUM(D3:D28)</f>
        <v>40</v>
      </c>
      <c r="E29" s="17">
        <f t="shared" ref="E29:AI29" si="8">SUM(E3:E28)</f>
        <v>34</v>
      </c>
      <c r="F29" s="17">
        <f t="shared" si="8"/>
        <v>27</v>
      </c>
      <c r="G29" s="17">
        <f t="shared" si="8"/>
        <v>39</v>
      </c>
      <c r="H29" s="17">
        <f t="shared" si="8"/>
        <v>45</v>
      </c>
      <c r="I29" s="17">
        <f t="shared" si="8"/>
        <v>37</v>
      </c>
      <c r="J29" s="17">
        <f t="shared" si="8"/>
        <v>42</v>
      </c>
      <c r="K29" s="17">
        <f t="shared" si="8"/>
        <v>47</v>
      </c>
      <c r="L29" s="17">
        <f t="shared" si="8"/>
        <v>40</v>
      </c>
      <c r="M29" s="17">
        <f t="shared" si="8"/>
        <v>33</v>
      </c>
      <c r="N29" s="17">
        <f t="shared" si="8"/>
        <v>38</v>
      </c>
      <c r="O29" s="17">
        <f t="shared" si="8"/>
        <v>39</v>
      </c>
      <c r="P29" s="17">
        <f t="shared" si="8"/>
        <v>23</v>
      </c>
      <c r="Q29" s="17">
        <f t="shared" si="8"/>
        <v>28</v>
      </c>
      <c r="R29" s="17">
        <f t="shared" si="8"/>
        <v>27</v>
      </c>
      <c r="S29" s="17">
        <f t="shared" si="8"/>
        <v>20</v>
      </c>
      <c r="T29" s="17">
        <f t="shared" si="8"/>
        <v>26</v>
      </c>
      <c r="U29" s="17">
        <f t="shared" si="8"/>
        <v>37</v>
      </c>
      <c r="V29" s="17">
        <f t="shared" si="8"/>
        <v>23</v>
      </c>
      <c r="W29" s="17">
        <f t="shared" si="8"/>
        <v>28</v>
      </c>
      <c r="X29" s="17">
        <v>32</v>
      </c>
      <c r="Y29" s="17">
        <f t="shared" si="8"/>
        <v>35</v>
      </c>
      <c r="Z29" s="17">
        <f t="shared" si="8"/>
        <v>36</v>
      </c>
      <c r="AA29" s="17">
        <f t="shared" si="8"/>
        <v>33</v>
      </c>
      <c r="AB29" s="17">
        <f t="shared" si="8"/>
        <v>35</v>
      </c>
      <c r="AC29" s="17">
        <f t="shared" si="8"/>
        <v>24</v>
      </c>
      <c r="AD29" s="17">
        <f t="shared" si="8"/>
        <v>37</v>
      </c>
      <c r="AE29" s="17">
        <f t="shared" si="8"/>
        <v>36</v>
      </c>
      <c r="AF29" s="17">
        <f t="shared" si="8"/>
        <v>24</v>
      </c>
      <c r="AG29" s="17">
        <f t="shared" si="8"/>
        <v>29</v>
      </c>
      <c r="AH29" s="17">
        <f t="shared" si="8"/>
        <v>17</v>
      </c>
      <c r="AI29" s="17">
        <f t="shared" si="8"/>
        <v>0</v>
      </c>
      <c r="AJ29" s="21"/>
      <c r="AK29" s="18"/>
      <c r="AL29" s="17">
        <f>SUM(AL3:AL28)</f>
        <v>30</v>
      </c>
      <c r="AM29" s="17">
        <v>25</v>
      </c>
      <c r="AN29" s="17">
        <f t="shared" ref="AN29:AS29" si="9">SUM(AN3:AN28)</f>
        <v>13</v>
      </c>
      <c r="AO29" s="17">
        <f t="shared" si="9"/>
        <v>30</v>
      </c>
      <c r="AP29" s="17">
        <f t="shared" si="9"/>
        <v>36</v>
      </c>
      <c r="AQ29" s="17">
        <f t="shared" si="9"/>
        <v>40</v>
      </c>
      <c r="AR29" s="17">
        <f t="shared" si="9"/>
        <v>32</v>
      </c>
      <c r="AS29" s="17">
        <f t="shared" si="9"/>
        <v>31</v>
      </c>
      <c r="AT29" s="50"/>
      <c r="AU29" s="50"/>
      <c r="AV29" s="4"/>
      <c r="AW29" s="50"/>
      <c r="AX29" s="51"/>
      <c r="AY29" s="50"/>
    </row>
    <row r="30" spans="1:52" x14ac:dyDescent="0.2">
      <c r="A30" s="11"/>
      <c r="B30" s="14" t="s">
        <v>46</v>
      </c>
      <c r="C30" s="119">
        <f>SUM(C29:AI29)</f>
        <v>1045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1"/>
      <c r="AJ30" s="22"/>
      <c r="AK30" s="20"/>
      <c r="AL30" s="119">
        <f>SUM(AL29:AS29)</f>
        <v>237</v>
      </c>
      <c r="AM30" s="120"/>
      <c r="AN30" s="120"/>
      <c r="AO30" s="120"/>
      <c r="AP30" s="120"/>
      <c r="AQ30" s="120"/>
      <c r="AR30" s="120"/>
      <c r="AS30" s="120"/>
      <c r="AT30" s="121"/>
      <c r="AU30" s="22"/>
      <c r="AV30" s="46"/>
      <c r="AW30" s="22"/>
      <c r="AX30" s="19"/>
      <c r="AY30" s="22"/>
    </row>
    <row r="31" spans="1:52" ht="17" thickBot="1" x14ac:dyDescent="0.25">
      <c r="A31" s="12"/>
      <c r="B31" s="15" t="s">
        <v>47</v>
      </c>
      <c r="C31" s="122">
        <f>AVERAGE(C29:AI29)</f>
        <v>31.666666666666668</v>
      </c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4"/>
      <c r="AJ31" s="23"/>
      <c r="AK31" s="7"/>
      <c r="AL31" s="122">
        <f>AVERAGE(AL29:AS29)</f>
        <v>29.625</v>
      </c>
      <c r="AM31" s="123"/>
      <c r="AN31" s="123"/>
      <c r="AO31" s="123"/>
      <c r="AP31" s="123"/>
      <c r="AQ31" s="123"/>
      <c r="AR31" s="123"/>
      <c r="AS31" s="123"/>
      <c r="AT31" s="124"/>
      <c r="AU31" s="23"/>
      <c r="AV31" s="47"/>
      <c r="AW31" s="23"/>
      <c r="AX31" s="6"/>
      <c r="AY31" s="23"/>
    </row>
    <row r="32" spans="1:52" x14ac:dyDescent="0.2">
      <c r="C32" s="1">
        <f>COUNT(C3:C27)</f>
        <v>12</v>
      </c>
      <c r="D32" s="1">
        <f>COUNT(D3:D27)</f>
        <v>12</v>
      </c>
      <c r="E32" s="1">
        <f t="shared" ref="E32:AI32" si="10">COUNT(E3:E27)</f>
        <v>14</v>
      </c>
      <c r="F32" s="1">
        <f t="shared" si="10"/>
        <v>13</v>
      </c>
      <c r="G32" s="1">
        <f t="shared" si="10"/>
        <v>14</v>
      </c>
      <c r="H32" s="1">
        <f t="shared" si="10"/>
        <v>14</v>
      </c>
      <c r="I32" s="1">
        <f t="shared" si="10"/>
        <v>14</v>
      </c>
      <c r="J32" s="1">
        <f t="shared" si="10"/>
        <v>14</v>
      </c>
      <c r="K32" s="1">
        <f t="shared" si="10"/>
        <v>14</v>
      </c>
      <c r="L32" s="1">
        <f t="shared" si="10"/>
        <v>14</v>
      </c>
      <c r="M32" s="1">
        <f t="shared" si="10"/>
        <v>14</v>
      </c>
      <c r="N32" s="1">
        <f t="shared" si="10"/>
        <v>14</v>
      </c>
      <c r="O32" s="1">
        <f t="shared" si="10"/>
        <v>14</v>
      </c>
      <c r="P32" s="1">
        <f t="shared" si="10"/>
        <v>13</v>
      </c>
      <c r="Q32" s="1">
        <f t="shared" si="10"/>
        <v>14</v>
      </c>
      <c r="R32" s="1">
        <f t="shared" si="10"/>
        <v>14</v>
      </c>
      <c r="S32" s="8">
        <f t="shared" si="10"/>
        <v>12</v>
      </c>
      <c r="T32" s="8">
        <f t="shared" si="10"/>
        <v>14</v>
      </c>
      <c r="U32" s="8">
        <f t="shared" si="10"/>
        <v>14</v>
      </c>
      <c r="V32" s="8">
        <f t="shared" si="10"/>
        <v>14</v>
      </c>
      <c r="W32" s="8">
        <f t="shared" si="10"/>
        <v>14</v>
      </c>
      <c r="X32" s="8">
        <f t="shared" si="10"/>
        <v>13</v>
      </c>
      <c r="Y32" s="8">
        <f t="shared" si="10"/>
        <v>14</v>
      </c>
      <c r="Z32" s="8">
        <f t="shared" si="10"/>
        <v>14</v>
      </c>
      <c r="AA32" s="8">
        <f t="shared" si="10"/>
        <v>14</v>
      </c>
      <c r="AB32" s="8">
        <f t="shared" si="10"/>
        <v>14</v>
      </c>
      <c r="AC32" s="8">
        <f t="shared" si="10"/>
        <v>14</v>
      </c>
      <c r="AD32" s="8">
        <f t="shared" si="10"/>
        <v>14</v>
      </c>
      <c r="AE32" s="8">
        <f t="shared" si="10"/>
        <v>14</v>
      </c>
      <c r="AF32" s="8">
        <f t="shared" si="10"/>
        <v>14</v>
      </c>
      <c r="AG32" s="8">
        <f t="shared" si="10"/>
        <v>14</v>
      </c>
      <c r="AH32" s="8">
        <f t="shared" si="10"/>
        <v>14</v>
      </c>
      <c r="AI32" s="8">
        <f t="shared" si="10"/>
        <v>0</v>
      </c>
      <c r="AL32" s="8">
        <f t="shared" ref="AL32:AT32" si="11">COUNT(AL3:AL27)</f>
        <v>14</v>
      </c>
      <c r="AM32" s="8">
        <v>14</v>
      </c>
      <c r="AN32" s="8">
        <f t="shared" si="11"/>
        <v>14</v>
      </c>
      <c r="AO32" s="8">
        <f t="shared" si="11"/>
        <v>14</v>
      </c>
      <c r="AP32" s="8">
        <f t="shared" si="11"/>
        <v>13</v>
      </c>
      <c r="AQ32" s="8">
        <f t="shared" si="11"/>
        <v>14</v>
      </c>
      <c r="AR32" s="8">
        <f t="shared" si="11"/>
        <v>14</v>
      </c>
      <c r="AS32" s="8">
        <f t="shared" si="11"/>
        <v>14</v>
      </c>
      <c r="AT32" s="8">
        <f t="shared" si="11"/>
        <v>25</v>
      </c>
    </row>
  </sheetData>
  <mergeCells count="18">
    <mergeCell ref="C30:AI30"/>
    <mergeCell ref="C31:AI31"/>
    <mergeCell ref="AL30:AT30"/>
    <mergeCell ref="AL31:AT31"/>
    <mergeCell ref="AT1:AT2"/>
    <mergeCell ref="AJ1:AJ2"/>
    <mergeCell ref="C1:AI1"/>
    <mergeCell ref="AK1:AK2"/>
    <mergeCell ref="AL2:AM2"/>
    <mergeCell ref="AN2:AO2"/>
    <mergeCell ref="AL1:AS1"/>
    <mergeCell ref="AP2:AQ2"/>
    <mergeCell ref="AR2:AS2"/>
    <mergeCell ref="AU1:AU2"/>
    <mergeCell ref="AV1:AV2"/>
    <mergeCell ref="AW1:AW2"/>
    <mergeCell ref="AX1:AX2"/>
    <mergeCell ref="AY1:AY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2"/>
  <sheetViews>
    <sheetView tabSelected="1" showRuler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19" sqref="A19:XFD19"/>
    </sheetView>
  </sheetViews>
  <sheetFormatPr baseColWidth="10" defaultRowHeight="16" x14ac:dyDescent="0.2"/>
  <cols>
    <col min="1" max="1" width="4.3984375" style="1" customWidth="1"/>
    <col min="2" max="2" width="31.59765625" style="1" customWidth="1"/>
    <col min="3" max="25" width="12" style="1" customWidth="1"/>
    <col min="26" max="35" width="14" style="1" hidden="1" customWidth="1"/>
    <col min="36" max="36" width="11" style="1"/>
    <col min="37" max="37" width="12.796875" style="1" customWidth="1"/>
    <col min="38" max="45" width="5.3984375" style="1" customWidth="1"/>
    <col min="46" max="46" width="11" style="1"/>
    <col min="47" max="47" width="12.3984375" style="1" customWidth="1"/>
    <col min="48" max="55" width="9.796875" style="1" customWidth="1"/>
    <col min="56" max="56" width="11" style="1"/>
    <col min="57" max="57" width="11.796875" style="1" customWidth="1"/>
    <col min="58" max="16384" width="11" style="1"/>
  </cols>
  <sheetData>
    <row r="1" spans="1:61" s="2" customFormat="1" ht="29" customHeight="1" thickBot="1" x14ac:dyDescent="0.25">
      <c r="A1" s="4"/>
      <c r="B1" s="5"/>
      <c r="C1" s="147" t="s">
        <v>18</v>
      </c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15" t="s">
        <v>16</v>
      </c>
      <c r="AK1" s="126" t="s">
        <v>48</v>
      </c>
      <c r="AL1" s="148" t="s">
        <v>57</v>
      </c>
      <c r="AM1" s="149"/>
      <c r="AN1" s="149"/>
      <c r="AO1" s="149"/>
      <c r="AP1" s="149"/>
      <c r="AQ1" s="150"/>
      <c r="AR1" s="150"/>
      <c r="AS1" s="151"/>
      <c r="AT1" s="115" t="s">
        <v>16</v>
      </c>
      <c r="AU1" s="111" t="s">
        <v>48</v>
      </c>
      <c r="AV1" s="138" t="s">
        <v>74</v>
      </c>
      <c r="AW1" s="139"/>
      <c r="AX1" s="139"/>
      <c r="AY1" s="139"/>
      <c r="AZ1" s="139"/>
      <c r="BA1" s="140"/>
      <c r="BB1" s="115" t="s">
        <v>16</v>
      </c>
      <c r="BC1" s="111" t="s">
        <v>48</v>
      </c>
      <c r="BD1" s="113" t="s">
        <v>58</v>
      </c>
      <c r="BE1" s="115" t="s">
        <v>112</v>
      </c>
      <c r="BF1" s="115" t="s">
        <v>47</v>
      </c>
      <c r="BG1" s="117" t="s">
        <v>59</v>
      </c>
      <c r="BH1" s="115" t="s">
        <v>60</v>
      </c>
    </row>
    <row r="2" spans="1:61" s="3" customFormat="1" ht="23" customHeight="1" thickBot="1" x14ac:dyDescent="0.25">
      <c r="A2" s="16" t="s">
        <v>0</v>
      </c>
      <c r="B2" s="9" t="s">
        <v>1</v>
      </c>
      <c r="C2" s="91" t="s">
        <v>78</v>
      </c>
      <c r="D2" s="91" t="s">
        <v>79</v>
      </c>
      <c r="E2" s="91" t="s">
        <v>80</v>
      </c>
      <c r="F2" s="91" t="s">
        <v>81</v>
      </c>
      <c r="G2" s="91" t="s">
        <v>82</v>
      </c>
      <c r="H2" s="91" t="s">
        <v>83</v>
      </c>
      <c r="I2" s="91" t="s">
        <v>84</v>
      </c>
      <c r="J2" s="91" t="s">
        <v>85</v>
      </c>
      <c r="K2" s="91" t="s">
        <v>86</v>
      </c>
      <c r="L2" s="91" t="s">
        <v>87</v>
      </c>
      <c r="M2" s="91" t="s">
        <v>88</v>
      </c>
      <c r="N2" s="91" t="s">
        <v>89</v>
      </c>
      <c r="O2" s="91" t="s">
        <v>90</v>
      </c>
      <c r="P2" s="91" t="s">
        <v>91</v>
      </c>
      <c r="Q2" s="91" t="s">
        <v>92</v>
      </c>
      <c r="R2" s="91" t="s">
        <v>93</v>
      </c>
      <c r="S2" s="91" t="s">
        <v>94</v>
      </c>
      <c r="T2" s="91" t="s">
        <v>56</v>
      </c>
      <c r="U2" s="91" t="s">
        <v>95</v>
      </c>
      <c r="V2" s="91" t="s">
        <v>83</v>
      </c>
      <c r="W2" s="91" t="s">
        <v>96</v>
      </c>
      <c r="X2" s="91" t="s">
        <v>85</v>
      </c>
      <c r="Y2" s="91" t="s">
        <v>84</v>
      </c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116"/>
      <c r="AK2" s="127"/>
      <c r="AL2" s="141" t="s">
        <v>97</v>
      </c>
      <c r="AM2" s="142"/>
      <c r="AN2" s="141" t="s">
        <v>98</v>
      </c>
      <c r="AO2" s="142"/>
      <c r="AP2" s="143" t="s">
        <v>89</v>
      </c>
      <c r="AQ2" s="144"/>
      <c r="AR2" s="145" t="s">
        <v>81</v>
      </c>
      <c r="AS2" s="146"/>
      <c r="AT2" s="136"/>
      <c r="AU2" s="112"/>
      <c r="AV2" s="89" t="s">
        <v>75</v>
      </c>
      <c r="AW2" s="89" t="s">
        <v>76</v>
      </c>
      <c r="AX2" s="89" t="s">
        <v>77</v>
      </c>
      <c r="AY2" s="89" t="s">
        <v>77</v>
      </c>
      <c r="AZ2" s="89" t="s">
        <v>75</v>
      </c>
      <c r="BA2" s="90" t="s">
        <v>76</v>
      </c>
      <c r="BB2" s="136"/>
      <c r="BC2" s="112"/>
      <c r="BD2" s="114"/>
      <c r="BE2" s="137"/>
      <c r="BF2" s="116"/>
      <c r="BG2" s="118"/>
      <c r="BH2" s="116"/>
    </row>
    <row r="3" spans="1:61" x14ac:dyDescent="0.2">
      <c r="A3" s="10">
        <v>1</v>
      </c>
      <c r="B3" s="13" t="s">
        <v>31</v>
      </c>
      <c r="C3" s="44"/>
      <c r="D3" s="44"/>
      <c r="E3" s="44"/>
      <c r="F3" s="100">
        <v>6</v>
      </c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73">
        <f>SUM(C3:AI3)</f>
        <v>6</v>
      </c>
      <c r="AK3" s="58">
        <f>MAX(C3:AI3)</f>
        <v>6</v>
      </c>
      <c r="AL3" s="43">
        <v>0</v>
      </c>
      <c r="AM3" s="45">
        <v>1</v>
      </c>
      <c r="AN3" s="17">
        <v>2</v>
      </c>
      <c r="AO3" s="17">
        <v>0</v>
      </c>
      <c r="AP3" s="70">
        <v>8</v>
      </c>
      <c r="AQ3" s="45">
        <v>0</v>
      </c>
      <c r="AR3" s="82">
        <v>0</v>
      </c>
      <c r="AS3" s="18"/>
      <c r="AT3" s="57">
        <f t="shared" ref="AT3:AT27" si="0">SUM(AL3:AS3)</f>
        <v>11</v>
      </c>
      <c r="AU3" s="56">
        <f t="shared" ref="AU3:AU27" si="1">MAX(AL3:AS3)</f>
        <v>8</v>
      </c>
      <c r="AV3" s="83"/>
      <c r="AW3" s="83"/>
      <c r="AX3" s="83"/>
      <c r="AY3" s="83"/>
      <c r="AZ3" s="83"/>
      <c r="BA3" s="83">
        <v>0</v>
      </c>
      <c r="BB3" s="57">
        <f t="shared" ref="BB3:BB27" si="2">SUM(AV3:BA3)</f>
        <v>0</v>
      </c>
      <c r="BC3" s="56">
        <f t="shared" ref="BC3:BC27" si="3">0+MAX(AV3:BA3)</f>
        <v>0</v>
      </c>
      <c r="BD3" s="82">
        <f>SUM(AJ3,AT3,BB3)</f>
        <v>17</v>
      </c>
      <c r="BE3" s="101">
        <f>COUNT(C3:Y3,AL3:AS3,AV3:BA3)</f>
        <v>9</v>
      </c>
      <c r="BF3" s="76">
        <f>BD3/BE3</f>
        <v>1.8888888888888888</v>
      </c>
      <c r="BG3" s="17">
        <v>1</v>
      </c>
      <c r="BH3" s="103">
        <v>1</v>
      </c>
      <c r="BI3" s="110">
        <f>SUM(BG3:BH3)</f>
        <v>2</v>
      </c>
    </row>
    <row r="4" spans="1:61" s="36" customFormat="1" x14ac:dyDescent="0.2">
      <c r="A4" s="31">
        <v>3</v>
      </c>
      <c r="B4" s="32" t="s">
        <v>26</v>
      </c>
      <c r="C4" s="33"/>
      <c r="D4" s="33"/>
      <c r="E4" s="33"/>
      <c r="F4" s="97"/>
      <c r="G4" s="97"/>
      <c r="H4" s="97"/>
      <c r="I4" s="97">
        <v>0</v>
      </c>
      <c r="J4" s="97"/>
      <c r="K4" s="97"/>
      <c r="L4" s="97">
        <v>0</v>
      </c>
      <c r="M4" s="97"/>
      <c r="N4" s="97">
        <v>0</v>
      </c>
      <c r="O4" s="97">
        <v>0</v>
      </c>
      <c r="P4" s="97"/>
      <c r="Q4" s="97"/>
      <c r="R4" s="97"/>
      <c r="S4" s="97"/>
      <c r="T4" s="97"/>
      <c r="U4" s="97"/>
      <c r="V4" s="97"/>
      <c r="W4" s="97"/>
      <c r="X4" s="97"/>
      <c r="Y4" s="97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74">
        <f>SUM(C4:AI4)</f>
        <v>0</v>
      </c>
      <c r="AK4" s="56">
        <f t="shared" ref="AK4:AK27" si="4">MAX(C4:AI4)</f>
        <v>0</v>
      </c>
      <c r="AL4" s="53">
        <v>0</v>
      </c>
      <c r="AM4" s="35">
        <v>0</v>
      </c>
      <c r="AN4" s="33">
        <v>0</v>
      </c>
      <c r="AO4" s="33">
        <v>0</v>
      </c>
      <c r="AP4" s="53">
        <v>0</v>
      </c>
      <c r="AQ4" s="35"/>
      <c r="AR4" s="53"/>
      <c r="AS4" s="35"/>
      <c r="AT4" s="57">
        <f t="shared" si="0"/>
        <v>0</v>
      </c>
      <c r="AU4" s="56">
        <f t="shared" si="1"/>
        <v>0</v>
      </c>
      <c r="AV4" s="53">
        <v>1</v>
      </c>
      <c r="AW4" s="53"/>
      <c r="AX4" s="53"/>
      <c r="AY4" s="53">
        <v>0</v>
      </c>
      <c r="AZ4" s="53"/>
      <c r="BA4" s="53">
        <v>0</v>
      </c>
      <c r="BB4" s="57">
        <f t="shared" si="2"/>
        <v>1</v>
      </c>
      <c r="BC4" s="56">
        <f t="shared" si="3"/>
        <v>1</v>
      </c>
      <c r="BD4" s="107">
        <f t="shared" ref="BD4:BD27" si="5">SUM(AJ4,AT4,BB4)</f>
        <v>1</v>
      </c>
      <c r="BE4" s="107">
        <f t="shared" ref="BE4:BE27" si="6">COUNT(C4:Y4,AL4:AS4,AV4:BA4)</f>
        <v>12</v>
      </c>
      <c r="BF4" s="109">
        <f t="shared" ref="BF4:BF27" si="7">BD4/BE4</f>
        <v>8.3333333333333329E-2</v>
      </c>
      <c r="BG4" s="33">
        <v>0</v>
      </c>
      <c r="BH4" s="34">
        <v>0</v>
      </c>
      <c r="BI4" s="1">
        <f t="shared" ref="BI4:BI27" si="8">SUM(BG4:BH4)</f>
        <v>0</v>
      </c>
    </row>
    <row r="5" spans="1:61" x14ac:dyDescent="0.2">
      <c r="A5" s="11">
        <v>4</v>
      </c>
      <c r="B5" s="14" t="s">
        <v>99</v>
      </c>
      <c r="C5" s="17"/>
      <c r="D5" s="17"/>
      <c r="E5" s="17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>
        <v>2</v>
      </c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74">
        <f t="shared" ref="AJ5:AJ27" si="9">SUM(C5:AI5)</f>
        <v>2</v>
      </c>
      <c r="AK5" s="56">
        <f t="shared" si="4"/>
        <v>2</v>
      </c>
      <c r="AL5" s="82"/>
      <c r="AM5" s="18"/>
      <c r="AN5" s="17"/>
      <c r="AO5" s="17"/>
      <c r="AP5" s="82"/>
      <c r="AQ5" s="18"/>
      <c r="AR5" s="82"/>
      <c r="AS5" s="18"/>
      <c r="AT5" s="57">
        <f t="shared" si="0"/>
        <v>0</v>
      </c>
      <c r="AU5" s="56">
        <f t="shared" si="1"/>
        <v>0</v>
      </c>
      <c r="AV5" s="83"/>
      <c r="AW5" s="83"/>
      <c r="AX5" s="83"/>
      <c r="AY5" s="83"/>
      <c r="AZ5" s="83"/>
      <c r="BA5" s="83"/>
      <c r="BB5" s="57">
        <f t="shared" si="2"/>
        <v>0</v>
      </c>
      <c r="BC5" s="56">
        <f t="shared" si="3"/>
        <v>0</v>
      </c>
      <c r="BD5" s="101">
        <f t="shared" si="5"/>
        <v>2</v>
      </c>
      <c r="BE5" s="101">
        <f t="shared" si="6"/>
        <v>1</v>
      </c>
      <c r="BF5" s="76">
        <f t="shared" si="7"/>
        <v>2</v>
      </c>
      <c r="BG5" s="17">
        <v>0</v>
      </c>
      <c r="BH5" s="21">
        <v>0</v>
      </c>
      <c r="BI5" s="1">
        <f t="shared" si="8"/>
        <v>0</v>
      </c>
    </row>
    <row r="6" spans="1:61" s="36" customFormat="1" x14ac:dyDescent="0.2">
      <c r="A6" s="31">
        <v>5</v>
      </c>
      <c r="B6" s="32" t="s">
        <v>25</v>
      </c>
      <c r="C6" s="33">
        <v>1</v>
      </c>
      <c r="D6" s="33">
        <v>0</v>
      </c>
      <c r="E6" s="33">
        <v>0</v>
      </c>
      <c r="F6" s="97">
        <v>0</v>
      </c>
      <c r="G6" s="102">
        <v>6</v>
      </c>
      <c r="H6" s="97"/>
      <c r="I6" s="97">
        <v>0</v>
      </c>
      <c r="J6" s="97">
        <v>2</v>
      </c>
      <c r="K6" s="97">
        <v>0</v>
      </c>
      <c r="L6" s="97">
        <v>0</v>
      </c>
      <c r="M6" s="102">
        <v>3</v>
      </c>
      <c r="N6" s="97">
        <v>1</v>
      </c>
      <c r="O6" s="97">
        <v>4</v>
      </c>
      <c r="P6" s="97">
        <v>0</v>
      </c>
      <c r="Q6" s="97">
        <v>0</v>
      </c>
      <c r="R6" s="97">
        <v>0</v>
      </c>
      <c r="S6" s="97"/>
      <c r="T6" s="97">
        <v>0</v>
      </c>
      <c r="U6" s="97">
        <v>2</v>
      </c>
      <c r="V6" s="97">
        <v>1</v>
      </c>
      <c r="W6" s="97"/>
      <c r="X6" s="97">
        <v>1</v>
      </c>
      <c r="Y6" s="97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74">
        <f t="shared" si="9"/>
        <v>21</v>
      </c>
      <c r="AK6" s="56">
        <f t="shared" si="4"/>
        <v>6</v>
      </c>
      <c r="AL6" s="53"/>
      <c r="AM6" s="35"/>
      <c r="AN6" s="33"/>
      <c r="AO6" s="33"/>
      <c r="AP6" s="53">
        <v>1</v>
      </c>
      <c r="AQ6" s="35">
        <v>0</v>
      </c>
      <c r="AR6" s="53">
        <v>0</v>
      </c>
      <c r="AS6" s="35"/>
      <c r="AT6" s="57">
        <f t="shared" si="0"/>
        <v>1</v>
      </c>
      <c r="AU6" s="56">
        <f t="shared" si="1"/>
        <v>1</v>
      </c>
      <c r="AV6" s="53">
        <v>0</v>
      </c>
      <c r="AW6" s="94">
        <v>10</v>
      </c>
      <c r="AX6" s="53">
        <v>1</v>
      </c>
      <c r="AY6" s="53">
        <v>0</v>
      </c>
      <c r="AZ6" s="53">
        <v>1</v>
      </c>
      <c r="BA6" s="53"/>
      <c r="BB6" s="57">
        <f t="shared" si="2"/>
        <v>12</v>
      </c>
      <c r="BC6" s="41">
        <f t="shared" si="3"/>
        <v>10</v>
      </c>
      <c r="BD6" s="107">
        <f t="shared" si="5"/>
        <v>34</v>
      </c>
      <c r="BE6" s="107">
        <f t="shared" si="6"/>
        <v>27</v>
      </c>
      <c r="BF6" s="108">
        <f t="shared" si="7"/>
        <v>1.2592592592592593</v>
      </c>
      <c r="BG6" s="33">
        <v>1</v>
      </c>
      <c r="BH6" s="34">
        <v>2</v>
      </c>
      <c r="BI6" s="110">
        <f t="shared" si="8"/>
        <v>3</v>
      </c>
    </row>
    <row r="7" spans="1:61" x14ac:dyDescent="0.2">
      <c r="A7" s="11">
        <v>6</v>
      </c>
      <c r="B7" s="14" t="s">
        <v>35</v>
      </c>
      <c r="C7" s="17">
        <v>2</v>
      </c>
      <c r="D7" s="40">
        <v>3</v>
      </c>
      <c r="E7" s="17"/>
      <c r="F7" s="96">
        <v>0</v>
      </c>
      <c r="G7" s="96"/>
      <c r="H7" s="96">
        <v>0</v>
      </c>
      <c r="I7" s="96">
        <v>1</v>
      </c>
      <c r="J7" s="96">
        <v>1</v>
      </c>
      <c r="K7" s="96"/>
      <c r="L7" s="96">
        <v>1</v>
      </c>
      <c r="M7" s="96">
        <v>0</v>
      </c>
      <c r="N7" s="96"/>
      <c r="O7" s="96"/>
      <c r="P7" s="96">
        <v>0</v>
      </c>
      <c r="Q7" s="96"/>
      <c r="R7" s="96"/>
      <c r="S7" s="96"/>
      <c r="T7" s="96"/>
      <c r="U7" s="96"/>
      <c r="V7" s="96"/>
      <c r="W7" s="96"/>
      <c r="X7" s="96">
        <v>0</v>
      </c>
      <c r="Y7" s="96">
        <v>0</v>
      </c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74">
        <f t="shared" si="9"/>
        <v>8</v>
      </c>
      <c r="AK7" s="56">
        <f t="shared" si="4"/>
        <v>3</v>
      </c>
      <c r="AL7" s="82"/>
      <c r="AM7" s="18">
        <v>0</v>
      </c>
      <c r="AN7" s="17"/>
      <c r="AO7" s="17"/>
      <c r="AP7" s="82"/>
      <c r="AQ7" s="18"/>
      <c r="AR7" s="82">
        <v>0</v>
      </c>
      <c r="AS7" s="18"/>
      <c r="AT7" s="57">
        <f t="shared" si="0"/>
        <v>0</v>
      </c>
      <c r="AU7" s="56">
        <f t="shared" si="1"/>
        <v>0</v>
      </c>
      <c r="AV7" s="83"/>
      <c r="AW7" s="83">
        <v>4</v>
      </c>
      <c r="AX7" s="83">
        <v>0</v>
      </c>
      <c r="AY7" s="83">
        <v>0</v>
      </c>
      <c r="AZ7" s="83">
        <v>1</v>
      </c>
      <c r="BA7" s="83">
        <v>1</v>
      </c>
      <c r="BB7" s="57">
        <f t="shared" si="2"/>
        <v>6</v>
      </c>
      <c r="BC7" s="56">
        <f t="shared" si="3"/>
        <v>4</v>
      </c>
      <c r="BD7" s="101">
        <f t="shared" si="5"/>
        <v>14</v>
      </c>
      <c r="BE7" s="101">
        <f t="shared" si="6"/>
        <v>18</v>
      </c>
      <c r="BF7" s="61">
        <f t="shared" si="7"/>
        <v>0.77777777777777779</v>
      </c>
      <c r="BG7" s="17">
        <v>0</v>
      </c>
      <c r="BH7" s="21">
        <v>2</v>
      </c>
      <c r="BI7" s="1">
        <f t="shared" si="8"/>
        <v>2</v>
      </c>
    </row>
    <row r="8" spans="1:61" s="36" customFormat="1" x14ac:dyDescent="0.2">
      <c r="A8" s="31">
        <v>7</v>
      </c>
      <c r="B8" s="32" t="s">
        <v>20</v>
      </c>
      <c r="C8" s="33"/>
      <c r="D8" s="33"/>
      <c r="E8" s="33"/>
      <c r="F8" s="97">
        <v>1</v>
      </c>
      <c r="G8" s="97">
        <v>4</v>
      </c>
      <c r="H8" s="99">
        <v>9</v>
      </c>
      <c r="I8" s="97">
        <v>1</v>
      </c>
      <c r="J8" s="97">
        <v>0</v>
      </c>
      <c r="K8" s="97"/>
      <c r="L8" s="97"/>
      <c r="M8" s="99">
        <v>6</v>
      </c>
      <c r="N8" s="97">
        <v>0</v>
      </c>
      <c r="O8" s="97">
        <v>0</v>
      </c>
      <c r="P8" s="97">
        <v>0</v>
      </c>
      <c r="Q8" s="97">
        <v>0</v>
      </c>
      <c r="R8" s="97"/>
      <c r="S8" s="97"/>
      <c r="T8" s="97"/>
      <c r="U8" s="97"/>
      <c r="V8" s="97"/>
      <c r="W8" s="97"/>
      <c r="X8" s="97"/>
      <c r="Y8" s="97">
        <v>1</v>
      </c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74">
        <f t="shared" si="9"/>
        <v>22</v>
      </c>
      <c r="AK8" s="56">
        <f t="shared" si="4"/>
        <v>9</v>
      </c>
      <c r="AL8" s="53"/>
      <c r="AM8" s="35"/>
      <c r="AN8" s="33"/>
      <c r="AO8" s="33"/>
      <c r="AP8" s="53"/>
      <c r="AQ8" s="35"/>
      <c r="AR8" s="53"/>
      <c r="AS8" s="35"/>
      <c r="AT8" s="57">
        <f t="shared" si="0"/>
        <v>0</v>
      </c>
      <c r="AU8" s="56">
        <f t="shared" si="1"/>
        <v>0</v>
      </c>
      <c r="AV8" s="53">
        <v>0</v>
      </c>
      <c r="AW8" s="53">
        <v>1</v>
      </c>
      <c r="AX8" s="53"/>
      <c r="AY8" s="53">
        <v>0</v>
      </c>
      <c r="AZ8" s="53">
        <v>2</v>
      </c>
      <c r="BA8" s="53"/>
      <c r="BB8" s="57">
        <f t="shared" si="2"/>
        <v>3</v>
      </c>
      <c r="BC8" s="56">
        <f t="shared" si="3"/>
        <v>2</v>
      </c>
      <c r="BD8" s="101">
        <f t="shared" si="5"/>
        <v>25</v>
      </c>
      <c r="BE8" s="101">
        <f t="shared" si="6"/>
        <v>15</v>
      </c>
      <c r="BF8" s="76">
        <f t="shared" si="7"/>
        <v>1.6666666666666667</v>
      </c>
      <c r="BG8" s="33">
        <v>2</v>
      </c>
      <c r="BH8" s="34"/>
      <c r="BI8" s="110">
        <f t="shared" si="8"/>
        <v>2</v>
      </c>
    </row>
    <row r="9" spans="1:61" x14ac:dyDescent="0.2">
      <c r="A9" s="11">
        <v>8</v>
      </c>
      <c r="B9" s="14" t="s">
        <v>37</v>
      </c>
      <c r="C9" s="17">
        <v>0</v>
      </c>
      <c r="D9" s="17">
        <v>1</v>
      </c>
      <c r="E9" s="95">
        <v>25</v>
      </c>
      <c r="F9" s="96"/>
      <c r="G9" s="96">
        <v>0</v>
      </c>
      <c r="H9" s="96">
        <v>0</v>
      </c>
      <c r="I9" s="96">
        <v>1</v>
      </c>
      <c r="J9" s="102">
        <v>5</v>
      </c>
      <c r="K9" s="102">
        <v>3</v>
      </c>
      <c r="L9" s="96">
        <v>0</v>
      </c>
      <c r="M9" s="96">
        <v>2</v>
      </c>
      <c r="N9" s="102">
        <v>3</v>
      </c>
      <c r="O9" s="96">
        <v>0</v>
      </c>
      <c r="P9" s="96">
        <v>1</v>
      </c>
      <c r="Q9" s="102">
        <v>5</v>
      </c>
      <c r="R9" s="96">
        <v>2</v>
      </c>
      <c r="S9" s="96">
        <v>2</v>
      </c>
      <c r="T9" s="96"/>
      <c r="U9" s="96">
        <v>1</v>
      </c>
      <c r="V9" s="96">
        <v>0</v>
      </c>
      <c r="W9" s="96">
        <v>1</v>
      </c>
      <c r="X9" s="96"/>
      <c r="Y9" s="96">
        <v>0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74">
        <f t="shared" si="9"/>
        <v>52</v>
      </c>
      <c r="AK9" s="56">
        <f t="shared" si="4"/>
        <v>25</v>
      </c>
      <c r="AL9" s="82">
        <v>0</v>
      </c>
      <c r="AM9" s="18"/>
      <c r="AN9" s="17">
        <v>0</v>
      </c>
      <c r="AO9" s="17">
        <v>0</v>
      </c>
      <c r="AP9" s="82"/>
      <c r="AQ9" s="18">
        <v>0</v>
      </c>
      <c r="AR9" s="82">
        <v>0</v>
      </c>
      <c r="AS9" s="18"/>
      <c r="AT9" s="57">
        <f t="shared" si="0"/>
        <v>0</v>
      </c>
      <c r="AU9" s="56">
        <f t="shared" si="1"/>
        <v>0</v>
      </c>
      <c r="AV9" s="94">
        <v>12</v>
      </c>
      <c r="AW9" s="83">
        <v>0</v>
      </c>
      <c r="AX9" s="55">
        <v>5</v>
      </c>
      <c r="AY9" s="94">
        <v>14</v>
      </c>
      <c r="AZ9" s="83">
        <v>0</v>
      </c>
      <c r="BA9" s="94">
        <v>12</v>
      </c>
      <c r="BB9" s="92">
        <f t="shared" si="2"/>
        <v>43</v>
      </c>
      <c r="BC9" s="93">
        <f t="shared" si="3"/>
        <v>14</v>
      </c>
      <c r="BD9" s="94">
        <f t="shared" si="5"/>
        <v>95</v>
      </c>
      <c r="BE9" s="107">
        <f t="shared" si="6"/>
        <v>31</v>
      </c>
      <c r="BF9" s="106">
        <f t="shared" si="7"/>
        <v>3.064516129032258</v>
      </c>
      <c r="BG9" s="40">
        <v>4</v>
      </c>
      <c r="BH9" s="93">
        <v>5</v>
      </c>
      <c r="BI9" s="104">
        <f t="shared" si="8"/>
        <v>9</v>
      </c>
    </row>
    <row r="10" spans="1:61" s="36" customFormat="1" x14ac:dyDescent="0.2">
      <c r="A10" s="31">
        <v>9</v>
      </c>
      <c r="B10" s="32" t="s">
        <v>100</v>
      </c>
      <c r="C10" s="33">
        <v>0</v>
      </c>
      <c r="D10" s="33">
        <v>0</v>
      </c>
      <c r="E10" s="33">
        <v>0</v>
      </c>
      <c r="F10" s="97">
        <v>0</v>
      </c>
      <c r="G10" s="97">
        <v>0</v>
      </c>
      <c r="H10" s="97">
        <v>0</v>
      </c>
      <c r="I10" s="97">
        <v>1</v>
      </c>
      <c r="J10" s="97">
        <v>0</v>
      </c>
      <c r="K10" s="97">
        <v>0</v>
      </c>
      <c r="L10" s="97">
        <v>0</v>
      </c>
      <c r="M10" s="97">
        <v>0</v>
      </c>
      <c r="N10" s="97">
        <v>1</v>
      </c>
      <c r="O10" s="97">
        <v>0</v>
      </c>
      <c r="P10" s="97">
        <v>0</v>
      </c>
      <c r="Q10" s="97"/>
      <c r="R10" s="97"/>
      <c r="S10" s="97"/>
      <c r="T10" s="97"/>
      <c r="U10" s="97">
        <v>0</v>
      </c>
      <c r="V10" s="97">
        <v>0</v>
      </c>
      <c r="W10" s="97"/>
      <c r="X10" s="97">
        <v>0</v>
      </c>
      <c r="Y10" s="97">
        <v>0</v>
      </c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74">
        <f t="shared" si="9"/>
        <v>2</v>
      </c>
      <c r="AK10" s="56">
        <f t="shared" si="4"/>
        <v>1</v>
      </c>
      <c r="AL10" s="53">
        <v>0</v>
      </c>
      <c r="AM10" s="35">
        <v>0</v>
      </c>
      <c r="AN10" s="33">
        <v>0</v>
      </c>
      <c r="AO10" s="33">
        <v>1</v>
      </c>
      <c r="AP10" s="53">
        <v>0</v>
      </c>
      <c r="AQ10" s="35">
        <v>1</v>
      </c>
      <c r="AR10" s="94">
        <v>36</v>
      </c>
      <c r="AS10" s="35"/>
      <c r="AT10" s="92">
        <f t="shared" si="0"/>
        <v>38</v>
      </c>
      <c r="AU10" s="93">
        <f t="shared" si="1"/>
        <v>36</v>
      </c>
      <c r="AV10" s="53">
        <v>0</v>
      </c>
      <c r="AW10" s="53">
        <v>0</v>
      </c>
      <c r="AX10" s="53">
        <v>0</v>
      </c>
      <c r="AY10" s="53">
        <v>0</v>
      </c>
      <c r="AZ10" s="53">
        <v>0</v>
      </c>
      <c r="BA10" s="53"/>
      <c r="BB10" s="57">
        <f t="shared" si="2"/>
        <v>0</v>
      </c>
      <c r="BC10" s="56">
        <f t="shared" si="3"/>
        <v>0</v>
      </c>
      <c r="BD10" s="107">
        <f t="shared" si="5"/>
        <v>40</v>
      </c>
      <c r="BE10" s="107">
        <f t="shared" si="6"/>
        <v>30</v>
      </c>
      <c r="BF10" s="108">
        <f t="shared" si="7"/>
        <v>1.3333333333333333</v>
      </c>
      <c r="BG10" s="33">
        <v>1</v>
      </c>
      <c r="BH10" s="34"/>
      <c r="BI10" s="110">
        <f t="shared" si="8"/>
        <v>1</v>
      </c>
    </row>
    <row r="11" spans="1:61" x14ac:dyDescent="0.2">
      <c r="A11" s="11">
        <v>10</v>
      </c>
      <c r="B11" s="14" t="s">
        <v>23</v>
      </c>
      <c r="C11" s="17">
        <v>0</v>
      </c>
      <c r="D11" s="17">
        <v>2</v>
      </c>
      <c r="E11" s="17">
        <v>0</v>
      </c>
      <c r="F11" s="96">
        <v>1</v>
      </c>
      <c r="G11" s="96">
        <v>4</v>
      </c>
      <c r="H11" s="96">
        <v>3</v>
      </c>
      <c r="I11" s="96">
        <v>1</v>
      </c>
      <c r="J11" s="96">
        <v>0</v>
      </c>
      <c r="K11" s="102">
        <v>3</v>
      </c>
      <c r="L11" s="96">
        <v>0</v>
      </c>
      <c r="M11" s="96"/>
      <c r="N11" s="96">
        <v>2</v>
      </c>
      <c r="O11" s="96">
        <v>0</v>
      </c>
      <c r="P11" s="99">
        <v>3</v>
      </c>
      <c r="Q11" s="96">
        <v>0</v>
      </c>
      <c r="R11" s="96">
        <v>0</v>
      </c>
      <c r="S11" s="96">
        <v>2</v>
      </c>
      <c r="T11" s="96">
        <v>1</v>
      </c>
      <c r="U11" s="99">
        <v>6</v>
      </c>
      <c r="V11" s="102">
        <v>4</v>
      </c>
      <c r="W11" s="99">
        <v>11</v>
      </c>
      <c r="X11" s="99">
        <v>19</v>
      </c>
      <c r="Y11" s="96">
        <v>0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74">
        <f t="shared" si="9"/>
        <v>62</v>
      </c>
      <c r="AK11" s="56">
        <f t="shared" si="4"/>
        <v>19</v>
      </c>
      <c r="AL11" s="82"/>
      <c r="AM11" s="18">
        <v>0</v>
      </c>
      <c r="AN11" s="40">
        <v>3</v>
      </c>
      <c r="AO11" s="17">
        <v>0</v>
      </c>
      <c r="AP11" s="82">
        <v>0</v>
      </c>
      <c r="AQ11" s="18">
        <v>0</v>
      </c>
      <c r="AR11" s="82">
        <v>0</v>
      </c>
      <c r="AS11" s="18"/>
      <c r="AT11" s="57">
        <f t="shared" si="0"/>
        <v>3</v>
      </c>
      <c r="AU11" s="56">
        <f t="shared" si="1"/>
        <v>3</v>
      </c>
      <c r="AV11" s="83">
        <v>3</v>
      </c>
      <c r="AW11" s="83">
        <v>0</v>
      </c>
      <c r="AX11" s="83">
        <v>2</v>
      </c>
      <c r="AY11" s="83"/>
      <c r="AZ11" s="83">
        <v>0</v>
      </c>
      <c r="BA11" s="83">
        <v>0</v>
      </c>
      <c r="BB11" s="57">
        <f t="shared" si="2"/>
        <v>5</v>
      </c>
      <c r="BC11" s="56">
        <f t="shared" si="3"/>
        <v>3</v>
      </c>
      <c r="BD11" s="101">
        <f t="shared" si="5"/>
        <v>70</v>
      </c>
      <c r="BE11" s="94">
        <f t="shared" si="6"/>
        <v>33</v>
      </c>
      <c r="BF11" s="76">
        <f t="shared" si="7"/>
        <v>2.1212121212121211</v>
      </c>
      <c r="BG11" s="40">
        <v>4</v>
      </c>
      <c r="BH11" s="41">
        <v>3</v>
      </c>
      <c r="BI11" s="1">
        <f t="shared" si="8"/>
        <v>7</v>
      </c>
    </row>
    <row r="12" spans="1:61" s="36" customFormat="1" x14ac:dyDescent="0.2">
      <c r="A12" s="31">
        <v>11</v>
      </c>
      <c r="B12" s="32" t="s">
        <v>101</v>
      </c>
      <c r="C12" s="33"/>
      <c r="D12" s="33">
        <v>0</v>
      </c>
      <c r="E12" s="40">
        <v>3</v>
      </c>
      <c r="F12" s="97">
        <v>2</v>
      </c>
      <c r="G12" s="97">
        <v>2</v>
      </c>
      <c r="H12" s="97">
        <v>0</v>
      </c>
      <c r="I12" s="97">
        <v>1</v>
      </c>
      <c r="J12" s="97">
        <v>1</v>
      </c>
      <c r="K12" s="97">
        <v>0</v>
      </c>
      <c r="L12" s="97"/>
      <c r="M12" s="97"/>
      <c r="N12" s="97"/>
      <c r="O12" s="97"/>
      <c r="P12" s="97"/>
      <c r="Q12" s="97">
        <v>1</v>
      </c>
      <c r="R12" s="97">
        <v>0</v>
      </c>
      <c r="S12" s="97">
        <v>2</v>
      </c>
      <c r="T12" s="97">
        <v>0</v>
      </c>
      <c r="U12" s="97">
        <v>0</v>
      </c>
      <c r="V12" s="97">
        <v>0</v>
      </c>
      <c r="W12" s="97">
        <v>2</v>
      </c>
      <c r="X12" s="97">
        <v>0</v>
      </c>
      <c r="Y12" s="97">
        <v>0</v>
      </c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74">
        <f t="shared" si="9"/>
        <v>14</v>
      </c>
      <c r="AK12" s="56">
        <f t="shared" si="4"/>
        <v>3</v>
      </c>
      <c r="AL12" s="53"/>
      <c r="AM12" s="35">
        <v>0</v>
      </c>
      <c r="AN12" s="33">
        <v>0</v>
      </c>
      <c r="AO12" s="33">
        <v>0</v>
      </c>
      <c r="AP12" s="53">
        <v>0</v>
      </c>
      <c r="AQ12" s="35">
        <v>0</v>
      </c>
      <c r="AR12" s="53">
        <v>0</v>
      </c>
      <c r="AS12" s="35"/>
      <c r="AT12" s="57">
        <f t="shared" si="0"/>
        <v>0</v>
      </c>
      <c r="AU12" s="56">
        <f t="shared" si="1"/>
        <v>0</v>
      </c>
      <c r="AV12" s="55">
        <v>6</v>
      </c>
      <c r="AW12" s="53">
        <v>1</v>
      </c>
      <c r="AX12" s="53"/>
      <c r="AY12" s="53"/>
      <c r="AZ12" s="53"/>
      <c r="BA12" s="53">
        <v>2</v>
      </c>
      <c r="BB12" s="57">
        <f t="shared" si="2"/>
        <v>9</v>
      </c>
      <c r="BC12" s="56">
        <f t="shared" si="3"/>
        <v>6</v>
      </c>
      <c r="BD12" s="107">
        <f t="shared" si="5"/>
        <v>23</v>
      </c>
      <c r="BE12" s="107">
        <f t="shared" si="6"/>
        <v>26</v>
      </c>
      <c r="BF12" s="109">
        <f t="shared" si="7"/>
        <v>0.88461538461538458</v>
      </c>
      <c r="BG12" s="33">
        <v>0</v>
      </c>
      <c r="BH12" s="34">
        <v>2</v>
      </c>
      <c r="BI12" s="110">
        <f t="shared" si="8"/>
        <v>2</v>
      </c>
    </row>
    <row r="13" spans="1:61" x14ac:dyDescent="0.2">
      <c r="A13" s="11">
        <v>12</v>
      </c>
      <c r="B13" s="14" t="s">
        <v>102</v>
      </c>
      <c r="C13" s="17">
        <v>1</v>
      </c>
      <c r="D13" s="40">
        <v>3</v>
      </c>
      <c r="E13" s="17">
        <v>1</v>
      </c>
      <c r="F13" s="96">
        <v>2</v>
      </c>
      <c r="G13" s="96">
        <v>4</v>
      </c>
      <c r="H13" s="96"/>
      <c r="I13" s="96">
        <v>0</v>
      </c>
      <c r="J13" s="96"/>
      <c r="K13" s="96"/>
      <c r="L13" s="96"/>
      <c r="M13" s="96"/>
      <c r="N13" s="96"/>
      <c r="O13" s="96">
        <v>0</v>
      </c>
      <c r="P13" s="96"/>
      <c r="Q13" s="99">
        <v>9</v>
      </c>
      <c r="R13" s="96">
        <v>0</v>
      </c>
      <c r="S13" s="96">
        <v>0</v>
      </c>
      <c r="T13" s="96">
        <v>1</v>
      </c>
      <c r="U13" s="96"/>
      <c r="V13" s="96"/>
      <c r="W13" s="96">
        <v>1</v>
      </c>
      <c r="X13" s="96"/>
      <c r="Y13" s="96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74">
        <f t="shared" si="9"/>
        <v>22</v>
      </c>
      <c r="AK13" s="56">
        <f t="shared" si="4"/>
        <v>9</v>
      </c>
      <c r="AL13" s="82">
        <v>0</v>
      </c>
      <c r="AM13" s="18">
        <v>0</v>
      </c>
      <c r="AN13" s="17">
        <v>0</v>
      </c>
      <c r="AO13" s="17">
        <v>0</v>
      </c>
      <c r="AP13" s="82">
        <v>0</v>
      </c>
      <c r="AQ13" s="18"/>
      <c r="AR13" s="82"/>
      <c r="AS13" s="18"/>
      <c r="AT13" s="57">
        <f t="shared" si="0"/>
        <v>0</v>
      </c>
      <c r="AU13" s="56">
        <f t="shared" si="1"/>
        <v>0</v>
      </c>
      <c r="AV13" s="83"/>
      <c r="AW13" s="83"/>
      <c r="AX13" s="83">
        <v>0</v>
      </c>
      <c r="AY13" s="83"/>
      <c r="AZ13" s="55">
        <v>4</v>
      </c>
      <c r="BA13" s="83">
        <v>1</v>
      </c>
      <c r="BB13" s="57">
        <f t="shared" si="2"/>
        <v>5</v>
      </c>
      <c r="BC13" s="56">
        <f t="shared" si="3"/>
        <v>4</v>
      </c>
      <c r="BD13" s="101">
        <f t="shared" si="5"/>
        <v>27</v>
      </c>
      <c r="BE13" s="101">
        <f t="shared" si="6"/>
        <v>20</v>
      </c>
      <c r="BF13" s="76">
        <f t="shared" si="7"/>
        <v>1.35</v>
      </c>
      <c r="BG13" s="17">
        <v>1</v>
      </c>
      <c r="BH13" s="21">
        <v>2</v>
      </c>
      <c r="BI13" s="1">
        <f t="shared" si="8"/>
        <v>3</v>
      </c>
    </row>
    <row r="14" spans="1:61" s="36" customFormat="1" x14ac:dyDescent="0.2">
      <c r="A14" s="31">
        <v>13</v>
      </c>
      <c r="B14" s="32" t="s">
        <v>19</v>
      </c>
      <c r="C14" s="33">
        <v>0</v>
      </c>
      <c r="D14" s="95">
        <v>12</v>
      </c>
      <c r="E14" s="33">
        <v>0</v>
      </c>
      <c r="F14" s="97"/>
      <c r="G14" s="97">
        <v>0</v>
      </c>
      <c r="H14" s="97">
        <v>1</v>
      </c>
      <c r="I14" s="99">
        <v>21</v>
      </c>
      <c r="J14" s="97">
        <v>0</v>
      </c>
      <c r="K14" s="97">
        <v>0</v>
      </c>
      <c r="L14" s="97">
        <v>2</v>
      </c>
      <c r="M14" s="97">
        <v>0</v>
      </c>
      <c r="N14" s="99">
        <v>12</v>
      </c>
      <c r="O14" s="97">
        <v>0</v>
      </c>
      <c r="P14" s="99">
        <v>3</v>
      </c>
      <c r="Q14" s="97">
        <v>0</v>
      </c>
      <c r="R14" s="97">
        <v>0</v>
      </c>
      <c r="S14" s="97">
        <v>2</v>
      </c>
      <c r="T14" s="97">
        <v>3</v>
      </c>
      <c r="U14" s="97">
        <v>0</v>
      </c>
      <c r="V14" s="97">
        <v>0</v>
      </c>
      <c r="W14" s="97">
        <v>1</v>
      </c>
      <c r="X14" s="97">
        <v>1</v>
      </c>
      <c r="Y14" s="97">
        <v>0</v>
      </c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74">
        <f t="shared" si="9"/>
        <v>58</v>
      </c>
      <c r="AK14" s="56">
        <f t="shared" si="4"/>
        <v>21</v>
      </c>
      <c r="AL14" s="53"/>
      <c r="AM14" s="35"/>
      <c r="AN14" s="33"/>
      <c r="AO14" s="33"/>
      <c r="AP14" s="53"/>
      <c r="AQ14" s="35"/>
      <c r="AR14" s="53"/>
      <c r="AS14" s="35"/>
      <c r="AT14" s="57">
        <f t="shared" si="0"/>
        <v>0</v>
      </c>
      <c r="AU14" s="56">
        <f t="shared" si="1"/>
        <v>0</v>
      </c>
      <c r="AV14" s="53">
        <v>1</v>
      </c>
      <c r="AW14" s="55">
        <v>7</v>
      </c>
      <c r="AX14" s="94">
        <v>7</v>
      </c>
      <c r="AY14" s="53">
        <v>1</v>
      </c>
      <c r="AZ14" s="94">
        <v>5</v>
      </c>
      <c r="BA14" s="53"/>
      <c r="BB14" s="42">
        <f t="shared" si="2"/>
        <v>21</v>
      </c>
      <c r="BC14" s="56">
        <f t="shared" si="3"/>
        <v>7</v>
      </c>
      <c r="BD14" s="101">
        <f t="shared" si="5"/>
        <v>79</v>
      </c>
      <c r="BE14" s="101">
        <f t="shared" si="6"/>
        <v>27</v>
      </c>
      <c r="BF14" s="76">
        <f t="shared" si="7"/>
        <v>2.925925925925926</v>
      </c>
      <c r="BG14" s="95">
        <v>6</v>
      </c>
      <c r="BH14" s="34">
        <v>1</v>
      </c>
      <c r="BI14" s="110">
        <f t="shared" si="8"/>
        <v>7</v>
      </c>
    </row>
    <row r="15" spans="1:61" x14ac:dyDescent="0.2">
      <c r="A15" s="11">
        <v>14</v>
      </c>
      <c r="B15" s="14" t="s">
        <v>21</v>
      </c>
      <c r="C15" s="17">
        <v>2</v>
      </c>
      <c r="D15" s="17">
        <v>2</v>
      </c>
      <c r="E15" s="17">
        <v>2</v>
      </c>
      <c r="F15" s="96">
        <v>2</v>
      </c>
      <c r="G15" s="96">
        <v>2</v>
      </c>
      <c r="H15" s="96">
        <v>3</v>
      </c>
      <c r="I15" s="96"/>
      <c r="J15" s="96">
        <v>1</v>
      </c>
      <c r="K15" s="99">
        <v>9</v>
      </c>
      <c r="L15" s="99">
        <v>12</v>
      </c>
      <c r="M15" s="96">
        <v>1</v>
      </c>
      <c r="N15" s="96">
        <v>1</v>
      </c>
      <c r="O15" s="96">
        <v>0</v>
      </c>
      <c r="P15" s="99">
        <v>3</v>
      </c>
      <c r="Q15" s="96">
        <v>1</v>
      </c>
      <c r="R15" s="96">
        <v>0</v>
      </c>
      <c r="S15" s="96">
        <v>2</v>
      </c>
      <c r="T15" s="96"/>
      <c r="U15" s="102">
        <v>5</v>
      </c>
      <c r="V15" s="96">
        <v>2</v>
      </c>
      <c r="W15" s="96">
        <v>0</v>
      </c>
      <c r="X15" s="96"/>
      <c r="Y15" s="99">
        <v>17</v>
      </c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74">
        <f t="shared" si="9"/>
        <v>67</v>
      </c>
      <c r="AK15" s="56">
        <f t="shared" si="4"/>
        <v>17</v>
      </c>
      <c r="AL15" s="82"/>
      <c r="AM15" s="18"/>
      <c r="AN15" s="17">
        <v>0</v>
      </c>
      <c r="AO15" s="17"/>
      <c r="AP15" s="82"/>
      <c r="AQ15" s="18">
        <v>1</v>
      </c>
      <c r="AR15" s="82">
        <v>0</v>
      </c>
      <c r="AS15" s="18"/>
      <c r="AT15" s="57">
        <f t="shared" si="0"/>
        <v>1</v>
      </c>
      <c r="AU15" s="56">
        <f t="shared" si="1"/>
        <v>1</v>
      </c>
      <c r="AV15" s="83">
        <v>2</v>
      </c>
      <c r="AW15" s="83">
        <v>6</v>
      </c>
      <c r="AX15" s="83">
        <v>0</v>
      </c>
      <c r="AY15" s="83">
        <v>0</v>
      </c>
      <c r="AZ15" s="83">
        <v>0</v>
      </c>
      <c r="BA15" s="83"/>
      <c r="BB15" s="57">
        <f t="shared" si="2"/>
        <v>8</v>
      </c>
      <c r="BC15" s="56">
        <f t="shared" si="3"/>
        <v>6</v>
      </c>
      <c r="BD15" s="101">
        <f t="shared" si="5"/>
        <v>76</v>
      </c>
      <c r="BE15" s="101">
        <f t="shared" si="6"/>
        <v>28</v>
      </c>
      <c r="BF15" s="76">
        <f t="shared" si="7"/>
        <v>2.7142857142857144</v>
      </c>
      <c r="BG15" s="40">
        <v>4</v>
      </c>
      <c r="BH15" s="21">
        <v>1</v>
      </c>
      <c r="BI15" s="1">
        <f t="shared" si="8"/>
        <v>5</v>
      </c>
    </row>
    <row r="16" spans="1:61" s="36" customFormat="1" x14ac:dyDescent="0.2">
      <c r="A16" s="31">
        <v>15</v>
      </c>
      <c r="B16" s="32" t="s">
        <v>103</v>
      </c>
      <c r="C16" s="33"/>
      <c r="D16" s="33"/>
      <c r="E16" s="33"/>
      <c r="F16" s="97"/>
      <c r="G16" s="97"/>
      <c r="H16" s="97"/>
      <c r="I16" s="97">
        <v>0</v>
      </c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9">
        <v>5</v>
      </c>
      <c r="U16" s="97"/>
      <c r="V16" s="97"/>
      <c r="W16" s="97"/>
      <c r="X16" s="97">
        <v>0</v>
      </c>
      <c r="Y16" s="97"/>
      <c r="Z16" s="33"/>
      <c r="AA16" s="33"/>
      <c r="AB16" s="33"/>
      <c r="AC16" s="33"/>
      <c r="AD16" s="33"/>
      <c r="AE16" s="33"/>
      <c r="AF16" s="33"/>
      <c r="AG16" s="33"/>
      <c r="AH16" s="33"/>
      <c r="AI16" s="65"/>
      <c r="AJ16" s="74">
        <f t="shared" si="9"/>
        <v>5</v>
      </c>
      <c r="AK16" s="56">
        <f t="shared" si="4"/>
        <v>5</v>
      </c>
      <c r="AL16" s="53">
        <v>0</v>
      </c>
      <c r="AM16" s="35">
        <v>0</v>
      </c>
      <c r="AN16" s="33"/>
      <c r="AO16" s="33">
        <v>0</v>
      </c>
      <c r="AP16" s="53">
        <v>0</v>
      </c>
      <c r="AQ16" s="35"/>
      <c r="AR16" s="53"/>
      <c r="AS16" s="35"/>
      <c r="AT16" s="57">
        <f t="shared" si="0"/>
        <v>0</v>
      </c>
      <c r="AU16" s="56">
        <f t="shared" si="1"/>
        <v>0</v>
      </c>
      <c r="AV16" s="53"/>
      <c r="AW16" s="53"/>
      <c r="AX16" s="53"/>
      <c r="AY16" s="53"/>
      <c r="AZ16" s="53"/>
      <c r="BA16" s="53">
        <v>0</v>
      </c>
      <c r="BB16" s="57">
        <f t="shared" si="2"/>
        <v>0</v>
      </c>
      <c r="BC16" s="56">
        <f t="shared" si="3"/>
        <v>0</v>
      </c>
      <c r="BD16" s="107">
        <f t="shared" si="5"/>
        <v>5</v>
      </c>
      <c r="BE16" s="107">
        <f t="shared" si="6"/>
        <v>8</v>
      </c>
      <c r="BF16" s="109">
        <f t="shared" si="7"/>
        <v>0.625</v>
      </c>
      <c r="BG16" s="53">
        <v>1</v>
      </c>
      <c r="BH16" s="34"/>
      <c r="BI16" s="110">
        <f t="shared" si="8"/>
        <v>1</v>
      </c>
    </row>
    <row r="17" spans="1:61" x14ac:dyDescent="0.2">
      <c r="A17" s="11">
        <v>16</v>
      </c>
      <c r="B17" s="14" t="s">
        <v>104</v>
      </c>
      <c r="C17" s="17"/>
      <c r="D17" s="17"/>
      <c r="E17" s="17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>
        <v>4</v>
      </c>
      <c r="V17" s="96"/>
      <c r="W17" s="96">
        <v>0</v>
      </c>
      <c r="X17" s="96"/>
      <c r="Y17" s="96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74">
        <f t="shared" si="9"/>
        <v>4</v>
      </c>
      <c r="AK17" s="56">
        <f t="shared" si="4"/>
        <v>4</v>
      </c>
      <c r="AL17" s="82">
        <v>1</v>
      </c>
      <c r="AM17" s="92">
        <v>3</v>
      </c>
      <c r="AN17" s="95">
        <v>6</v>
      </c>
      <c r="AO17" s="17">
        <v>3</v>
      </c>
      <c r="AP17" s="94">
        <v>9</v>
      </c>
      <c r="AQ17" s="42">
        <v>5</v>
      </c>
      <c r="AR17" s="82"/>
      <c r="AS17" s="18"/>
      <c r="AT17" s="42">
        <f t="shared" si="0"/>
        <v>27</v>
      </c>
      <c r="AU17" s="56">
        <f t="shared" si="1"/>
        <v>9</v>
      </c>
      <c r="AV17" s="83"/>
      <c r="AW17" s="83"/>
      <c r="AX17" s="83"/>
      <c r="AY17" s="83"/>
      <c r="AZ17" s="83"/>
      <c r="BA17" s="83"/>
      <c r="BB17" s="57">
        <f t="shared" si="2"/>
        <v>0</v>
      </c>
      <c r="BC17" s="56">
        <f t="shared" si="3"/>
        <v>0</v>
      </c>
      <c r="BD17" s="101">
        <f t="shared" si="5"/>
        <v>31</v>
      </c>
      <c r="BE17" s="101">
        <f t="shared" si="6"/>
        <v>8</v>
      </c>
      <c r="BF17" s="105">
        <f t="shared" si="7"/>
        <v>3.875</v>
      </c>
      <c r="BG17" s="17">
        <v>3</v>
      </c>
      <c r="BH17" s="21">
        <v>1</v>
      </c>
      <c r="BI17" s="1">
        <f t="shared" si="8"/>
        <v>4</v>
      </c>
    </row>
    <row r="18" spans="1:61" s="36" customFormat="1" ht="16" customHeight="1" x14ac:dyDescent="0.2">
      <c r="A18" s="31">
        <v>17</v>
      </c>
      <c r="B18" s="32" t="s">
        <v>36</v>
      </c>
      <c r="C18" s="33"/>
      <c r="D18" s="33"/>
      <c r="E18" s="33"/>
      <c r="F18" s="97"/>
      <c r="G18" s="99">
        <v>11</v>
      </c>
      <c r="H18" s="102">
        <v>7</v>
      </c>
      <c r="I18" s="97">
        <v>0</v>
      </c>
      <c r="J18" s="97">
        <v>0</v>
      </c>
      <c r="K18" s="97">
        <v>1</v>
      </c>
      <c r="L18" s="97">
        <v>1</v>
      </c>
      <c r="M18" s="97">
        <v>1</v>
      </c>
      <c r="N18" s="97">
        <v>1</v>
      </c>
      <c r="O18" s="97">
        <v>2</v>
      </c>
      <c r="P18" s="97">
        <v>1</v>
      </c>
      <c r="Q18" s="97">
        <v>2</v>
      </c>
      <c r="R18" s="97">
        <v>0</v>
      </c>
      <c r="S18" s="97"/>
      <c r="T18" s="97"/>
      <c r="U18" s="97">
        <v>0</v>
      </c>
      <c r="V18" s="97">
        <v>0</v>
      </c>
      <c r="W18" s="102">
        <v>6</v>
      </c>
      <c r="X18" s="97">
        <v>1</v>
      </c>
      <c r="Y18" s="97">
        <v>0</v>
      </c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74">
        <f t="shared" si="9"/>
        <v>34</v>
      </c>
      <c r="AK18" s="56">
        <f t="shared" si="4"/>
        <v>11</v>
      </c>
      <c r="AL18" s="53">
        <v>0</v>
      </c>
      <c r="AM18" s="35"/>
      <c r="AN18" s="33"/>
      <c r="AO18" s="33">
        <v>0</v>
      </c>
      <c r="AP18" s="53"/>
      <c r="AQ18" s="35"/>
      <c r="AR18" s="53">
        <v>0</v>
      </c>
      <c r="AS18" s="35"/>
      <c r="AT18" s="57">
        <f t="shared" si="0"/>
        <v>0</v>
      </c>
      <c r="AU18" s="56">
        <f t="shared" si="1"/>
        <v>0</v>
      </c>
      <c r="AV18" s="53"/>
      <c r="AW18" s="53">
        <v>1</v>
      </c>
      <c r="AX18" s="53">
        <v>0</v>
      </c>
      <c r="AY18" s="53">
        <v>0</v>
      </c>
      <c r="AZ18" s="94">
        <v>5</v>
      </c>
      <c r="BA18" s="53"/>
      <c r="BB18" s="57">
        <f t="shared" si="2"/>
        <v>6</v>
      </c>
      <c r="BC18" s="56">
        <f t="shared" si="3"/>
        <v>5</v>
      </c>
      <c r="BD18" s="107">
        <f t="shared" si="5"/>
        <v>40</v>
      </c>
      <c r="BE18" s="107">
        <f t="shared" si="6"/>
        <v>24</v>
      </c>
      <c r="BF18" s="108">
        <f t="shared" si="7"/>
        <v>1.6666666666666667</v>
      </c>
      <c r="BG18" s="33">
        <v>2</v>
      </c>
      <c r="BH18" s="34">
        <v>2</v>
      </c>
      <c r="BI18" s="110">
        <f t="shared" si="8"/>
        <v>4</v>
      </c>
    </row>
    <row r="19" spans="1:61" x14ac:dyDescent="0.2">
      <c r="A19" s="11">
        <v>18</v>
      </c>
      <c r="B19" s="14" t="s">
        <v>105</v>
      </c>
      <c r="C19" s="17">
        <v>2</v>
      </c>
      <c r="D19" s="17">
        <v>0</v>
      </c>
      <c r="E19" s="17">
        <v>0</v>
      </c>
      <c r="F19" s="96">
        <v>0</v>
      </c>
      <c r="G19" s="96"/>
      <c r="H19" s="96">
        <v>0</v>
      </c>
      <c r="I19" s="96"/>
      <c r="J19" s="96"/>
      <c r="K19" s="96">
        <v>0</v>
      </c>
      <c r="L19" s="96">
        <v>1</v>
      </c>
      <c r="M19" s="96">
        <v>1</v>
      </c>
      <c r="N19" s="96">
        <v>1</v>
      </c>
      <c r="O19" s="96">
        <v>2</v>
      </c>
      <c r="P19" s="96">
        <v>0</v>
      </c>
      <c r="Q19" s="96">
        <v>1</v>
      </c>
      <c r="R19" s="96">
        <v>1</v>
      </c>
      <c r="S19" s="96">
        <v>0</v>
      </c>
      <c r="T19" s="96">
        <v>0</v>
      </c>
      <c r="U19" s="96">
        <v>0</v>
      </c>
      <c r="V19" s="96">
        <v>0</v>
      </c>
      <c r="W19" s="96">
        <v>0</v>
      </c>
      <c r="X19" s="102">
        <v>10</v>
      </c>
      <c r="Y19" s="96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74">
        <f t="shared" si="9"/>
        <v>19</v>
      </c>
      <c r="AK19" s="56">
        <f t="shared" si="4"/>
        <v>10</v>
      </c>
      <c r="AL19" s="82">
        <v>0</v>
      </c>
      <c r="AM19" s="18"/>
      <c r="AN19" s="17">
        <v>0</v>
      </c>
      <c r="AO19" s="17">
        <v>0</v>
      </c>
      <c r="AP19" s="82">
        <v>0</v>
      </c>
      <c r="AQ19" s="18">
        <v>0</v>
      </c>
      <c r="AR19" s="82">
        <v>0</v>
      </c>
      <c r="AS19" s="18"/>
      <c r="AT19" s="57">
        <f t="shared" si="0"/>
        <v>0</v>
      </c>
      <c r="AU19" s="56">
        <f t="shared" si="1"/>
        <v>0</v>
      </c>
      <c r="AV19" s="84">
        <v>2</v>
      </c>
      <c r="AW19" s="84"/>
      <c r="AX19" s="84"/>
      <c r="AY19" s="84">
        <v>0</v>
      </c>
      <c r="AZ19" s="84">
        <v>0</v>
      </c>
      <c r="BA19" s="84"/>
      <c r="BB19" s="57">
        <f t="shared" si="2"/>
        <v>2</v>
      </c>
      <c r="BC19" s="56">
        <f t="shared" si="3"/>
        <v>2</v>
      </c>
      <c r="BD19" s="101">
        <f t="shared" si="5"/>
        <v>21</v>
      </c>
      <c r="BE19" s="101">
        <f t="shared" si="6"/>
        <v>28</v>
      </c>
      <c r="BF19" s="61">
        <f t="shared" si="7"/>
        <v>0.75</v>
      </c>
      <c r="BG19" s="101">
        <v>0</v>
      </c>
      <c r="BH19" s="21">
        <v>1</v>
      </c>
      <c r="BI19" s="1">
        <f t="shared" si="8"/>
        <v>1</v>
      </c>
    </row>
    <row r="20" spans="1:61" s="36" customFormat="1" x14ac:dyDescent="0.2">
      <c r="A20" s="31">
        <v>19</v>
      </c>
      <c r="B20" s="32" t="s">
        <v>27</v>
      </c>
      <c r="C20" s="95">
        <v>27</v>
      </c>
      <c r="D20" s="33">
        <v>2</v>
      </c>
      <c r="E20" s="33">
        <v>1</v>
      </c>
      <c r="F20" s="97">
        <v>0</v>
      </c>
      <c r="G20" s="97"/>
      <c r="H20" s="97">
        <v>0</v>
      </c>
      <c r="I20" s="97">
        <v>1</v>
      </c>
      <c r="J20" s="97">
        <v>0</v>
      </c>
      <c r="K20" s="97">
        <v>0</v>
      </c>
      <c r="L20" s="97">
        <v>0</v>
      </c>
      <c r="M20" s="97">
        <v>1</v>
      </c>
      <c r="N20" s="97">
        <v>1</v>
      </c>
      <c r="O20" s="102">
        <v>5</v>
      </c>
      <c r="P20" s="97"/>
      <c r="Q20" s="97">
        <v>0</v>
      </c>
      <c r="R20" s="99">
        <v>14</v>
      </c>
      <c r="S20" s="97">
        <v>1</v>
      </c>
      <c r="T20" s="97">
        <v>0</v>
      </c>
      <c r="U20" s="97">
        <v>0</v>
      </c>
      <c r="V20" s="97">
        <v>3</v>
      </c>
      <c r="W20" s="97">
        <v>1</v>
      </c>
      <c r="X20" s="97">
        <v>6</v>
      </c>
      <c r="Y20" s="97">
        <v>0</v>
      </c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74">
        <f t="shared" si="9"/>
        <v>63</v>
      </c>
      <c r="AK20" s="56">
        <f t="shared" si="4"/>
        <v>27</v>
      </c>
      <c r="AL20" s="53"/>
      <c r="AM20" s="35"/>
      <c r="AN20" s="33">
        <v>0</v>
      </c>
      <c r="AO20" s="33">
        <v>0</v>
      </c>
      <c r="AP20" s="53">
        <v>0</v>
      </c>
      <c r="AQ20" s="92">
        <v>19</v>
      </c>
      <c r="AR20" s="53">
        <v>1</v>
      </c>
      <c r="AS20" s="35"/>
      <c r="AT20" s="57">
        <f t="shared" si="0"/>
        <v>20</v>
      </c>
      <c r="AU20" s="41">
        <f t="shared" si="1"/>
        <v>19</v>
      </c>
      <c r="AV20" s="53">
        <v>0</v>
      </c>
      <c r="AW20" s="53">
        <v>0</v>
      </c>
      <c r="AX20" s="53">
        <v>0</v>
      </c>
      <c r="AY20" s="53">
        <v>2</v>
      </c>
      <c r="AZ20" s="53">
        <v>0</v>
      </c>
      <c r="BA20" s="53">
        <v>0</v>
      </c>
      <c r="BB20" s="57">
        <f t="shared" si="2"/>
        <v>2</v>
      </c>
      <c r="BC20" s="56">
        <f t="shared" si="3"/>
        <v>2</v>
      </c>
      <c r="BD20" s="55">
        <f t="shared" si="5"/>
        <v>85</v>
      </c>
      <c r="BE20" s="55">
        <f t="shared" si="6"/>
        <v>32</v>
      </c>
      <c r="BF20" s="108">
        <f t="shared" si="7"/>
        <v>2.65625</v>
      </c>
      <c r="BG20" s="33">
        <v>3</v>
      </c>
      <c r="BH20" s="34">
        <v>1</v>
      </c>
      <c r="BI20" s="110">
        <f t="shared" si="8"/>
        <v>4</v>
      </c>
    </row>
    <row r="21" spans="1:61" x14ac:dyDescent="0.2">
      <c r="A21" s="11">
        <v>20</v>
      </c>
      <c r="B21" s="14" t="s">
        <v>41</v>
      </c>
      <c r="C21" s="17"/>
      <c r="D21" s="17"/>
      <c r="E21" s="40">
        <v>3</v>
      </c>
      <c r="F21" s="96">
        <v>0</v>
      </c>
      <c r="G21" s="96">
        <v>0</v>
      </c>
      <c r="H21" s="96"/>
      <c r="I21" s="96"/>
      <c r="J21" s="96"/>
      <c r="K21" s="96">
        <v>0</v>
      </c>
      <c r="L21" s="96"/>
      <c r="M21" s="96">
        <v>0</v>
      </c>
      <c r="N21" s="96">
        <v>0</v>
      </c>
      <c r="O21" s="96">
        <v>0</v>
      </c>
      <c r="P21" s="96"/>
      <c r="Q21" s="96"/>
      <c r="R21" s="96">
        <v>0</v>
      </c>
      <c r="S21" s="96">
        <v>0</v>
      </c>
      <c r="T21" s="96">
        <v>1</v>
      </c>
      <c r="U21" s="96"/>
      <c r="V21" s="99">
        <v>10</v>
      </c>
      <c r="W21" s="96">
        <v>0</v>
      </c>
      <c r="X21" s="96">
        <v>0</v>
      </c>
      <c r="Y21" s="9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74">
        <f t="shared" si="9"/>
        <v>14</v>
      </c>
      <c r="AK21" s="56">
        <f t="shared" si="4"/>
        <v>10</v>
      </c>
      <c r="AL21" s="82">
        <v>0</v>
      </c>
      <c r="AM21" s="18">
        <v>1</v>
      </c>
      <c r="AN21" s="17">
        <v>0</v>
      </c>
      <c r="AO21" s="95">
        <v>7</v>
      </c>
      <c r="AP21" s="82">
        <v>0</v>
      </c>
      <c r="AQ21" s="18">
        <v>0</v>
      </c>
      <c r="AR21" s="82"/>
      <c r="AS21" s="18"/>
      <c r="AT21" s="57">
        <f t="shared" si="0"/>
        <v>8</v>
      </c>
      <c r="AU21" s="56">
        <f t="shared" si="1"/>
        <v>7</v>
      </c>
      <c r="AV21" s="83"/>
      <c r="AW21" s="83"/>
      <c r="AX21" s="83">
        <v>0</v>
      </c>
      <c r="AY21" s="83">
        <v>0</v>
      </c>
      <c r="AZ21" s="83"/>
      <c r="BA21" s="83">
        <v>0</v>
      </c>
      <c r="BB21" s="57">
        <f t="shared" si="2"/>
        <v>0</v>
      </c>
      <c r="BC21" s="56">
        <f t="shared" si="3"/>
        <v>0</v>
      </c>
      <c r="BD21" s="101">
        <f t="shared" si="5"/>
        <v>22</v>
      </c>
      <c r="BE21" s="101">
        <f t="shared" si="6"/>
        <v>22</v>
      </c>
      <c r="BF21" s="76">
        <f t="shared" si="7"/>
        <v>1</v>
      </c>
      <c r="BG21" s="17">
        <v>2</v>
      </c>
      <c r="BH21" s="21">
        <v>1</v>
      </c>
      <c r="BI21" s="1">
        <f t="shared" si="8"/>
        <v>3</v>
      </c>
    </row>
    <row r="22" spans="1:61" s="36" customFormat="1" x14ac:dyDescent="0.2">
      <c r="A22" s="31">
        <v>21</v>
      </c>
      <c r="B22" s="32" t="s">
        <v>106</v>
      </c>
      <c r="C22" s="33">
        <v>0</v>
      </c>
      <c r="D22" s="33">
        <v>0</v>
      </c>
      <c r="E22" s="33">
        <v>0</v>
      </c>
      <c r="F22" s="102">
        <v>3</v>
      </c>
      <c r="G22" s="97">
        <v>0</v>
      </c>
      <c r="H22" s="97">
        <v>0</v>
      </c>
      <c r="I22" s="97"/>
      <c r="J22" s="97">
        <v>1</v>
      </c>
      <c r="K22" s="97">
        <v>0</v>
      </c>
      <c r="L22" s="97"/>
      <c r="M22" s="97"/>
      <c r="N22" s="97"/>
      <c r="O22" s="97"/>
      <c r="P22" s="97">
        <v>0</v>
      </c>
      <c r="Q22" s="97"/>
      <c r="R22" s="97">
        <v>0</v>
      </c>
      <c r="S22" s="99">
        <v>7</v>
      </c>
      <c r="T22" s="97">
        <v>0</v>
      </c>
      <c r="U22" s="97">
        <v>0</v>
      </c>
      <c r="V22" s="97">
        <v>0</v>
      </c>
      <c r="W22" s="97">
        <v>2</v>
      </c>
      <c r="X22" s="97">
        <v>0</v>
      </c>
      <c r="Y22" s="97">
        <v>1</v>
      </c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74">
        <f t="shared" si="9"/>
        <v>14</v>
      </c>
      <c r="AK22" s="56">
        <f t="shared" si="4"/>
        <v>7</v>
      </c>
      <c r="AL22" s="53"/>
      <c r="AM22" s="35">
        <v>0</v>
      </c>
      <c r="AN22" s="33">
        <v>0</v>
      </c>
      <c r="AO22" s="33"/>
      <c r="AP22" s="53">
        <v>0</v>
      </c>
      <c r="AQ22" s="35">
        <v>0</v>
      </c>
      <c r="AR22" s="53">
        <v>0</v>
      </c>
      <c r="AS22" s="35"/>
      <c r="AT22" s="57">
        <f t="shared" si="0"/>
        <v>0</v>
      </c>
      <c r="AU22" s="56">
        <f t="shared" si="1"/>
        <v>0</v>
      </c>
      <c r="AV22" s="53"/>
      <c r="AW22" s="53">
        <v>0</v>
      </c>
      <c r="AX22" s="53">
        <v>0</v>
      </c>
      <c r="AY22" s="53"/>
      <c r="AZ22" s="53"/>
      <c r="BA22" s="53">
        <v>0</v>
      </c>
      <c r="BB22" s="57">
        <f t="shared" si="2"/>
        <v>0</v>
      </c>
      <c r="BC22" s="56">
        <f t="shared" si="3"/>
        <v>0</v>
      </c>
      <c r="BD22" s="107">
        <f t="shared" si="5"/>
        <v>14</v>
      </c>
      <c r="BE22" s="107">
        <f t="shared" si="6"/>
        <v>25</v>
      </c>
      <c r="BF22" s="109">
        <f t="shared" si="7"/>
        <v>0.56000000000000005</v>
      </c>
      <c r="BG22" s="33">
        <v>1</v>
      </c>
      <c r="BH22" s="34">
        <v>1</v>
      </c>
      <c r="BI22" s="110">
        <f t="shared" si="8"/>
        <v>2</v>
      </c>
    </row>
    <row r="23" spans="1:61" x14ac:dyDescent="0.2">
      <c r="A23" s="11">
        <v>22</v>
      </c>
      <c r="B23" s="14" t="s">
        <v>108</v>
      </c>
      <c r="C23" s="17">
        <v>1</v>
      </c>
      <c r="D23" s="17">
        <v>0</v>
      </c>
      <c r="E23" s="17">
        <v>0</v>
      </c>
      <c r="F23" s="96"/>
      <c r="G23" s="96">
        <v>0</v>
      </c>
      <c r="H23" s="96"/>
      <c r="I23" s="96"/>
      <c r="J23" s="96"/>
      <c r="K23" s="96"/>
      <c r="L23" s="96"/>
      <c r="M23" s="96">
        <v>0</v>
      </c>
      <c r="N23" s="96">
        <v>1</v>
      </c>
      <c r="O23" s="99">
        <v>9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6">
        <v>0</v>
      </c>
      <c r="Y23" s="96">
        <v>0</v>
      </c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74">
        <f t="shared" si="9"/>
        <v>11</v>
      </c>
      <c r="AK23" s="56">
        <f t="shared" si="4"/>
        <v>9</v>
      </c>
      <c r="AL23" s="94">
        <v>9</v>
      </c>
      <c r="AM23" s="18"/>
      <c r="AN23" s="17"/>
      <c r="AO23" s="40">
        <v>6</v>
      </c>
      <c r="AP23" s="82">
        <v>0</v>
      </c>
      <c r="AQ23" s="18">
        <v>0</v>
      </c>
      <c r="AR23" s="82">
        <v>0</v>
      </c>
      <c r="AS23" s="18"/>
      <c r="AT23" s="57">
        <f t="shared" si="0"/>
        <v>15</v>
      </c>
      <c r="AU23" s="56">
        <f t="shared" si="1"/>
        <v>9</v>
      </c>
      <c r="AV23" s="83">
        <v>0</v>
      </c>
      <c r="AW23" s="83"/>
      <c r="AX23" s="83"/>
      <c r="AY23" s="55">
        <v>9</v>
      </c>
      <c r="AZ23" s="83">
        <v>0</v>
      </c>
      <c r="BA23" s="83">
        <v>0</v>
      </c>
      <c r="BB23" s="57">
        <f t="shared" si="2"/>
        <v>9</v>
      </c>
      <c r="BC23" s="56">
        <f t="shared" si="3"/>
        <v>9</v>
      </c>
      <c r="BD23" s="101">
        <f t="shared" si="5"/>
        <v>35</v>
      </c>
      <c r="BE23" s="101">
        <f t="shared" si="6"/>
        <v>26</v>
      </c>
      <c r="BF23" s="76">
        <f t="shared" si="7"/>
        <v>1.3461538461538463</v>
      </c>
      <c r="BG23" s="17">
        <v>2</v>
      </c>
      <c r="BH23" s="21">
        <v>2</v>
      </c>
      <c r="BI23" s="1">
        <f t="shared" si="8"/>
        <v>4</v>
      </c>
    </row>
    <row r="24" spans="1:61" s="36" customFormat="1" x14ac:dyDescent="0.2">
      <c r="A24" s="31">
        <v>23</v>
      </c>
      <c r="B24" s="32" t="s">
        <v>107</v>
      </c>
      <c r="C24" s="33">
        <v>0</v>
      </c>
      <c r="D24" s="33">
        <v>0</v>
      </c>
      <c r="E24" s="33">
        <v>0</v>
      </c>
      <c r="F24" s="97">
        <v>0</v>
      </c>
      <c r="G24" s="97">
        <v>0</v>
      </c>
      <c r="H24" s="97">
        <v>0</v>
      </c>
      <c r="I24" s="97">
        <v>1</v>
      </c>
      <c r="J24" s="97">
        <v>0</v>
      </c>
      <c r="K24" s="97">
        <v>0</v>
      </c>
      <c r="L24" s="97">
        <v>0</v>
      </c>
      <c r="M24" s="97">
        <v>0</v>
      </c>
      <c r="N24" s="97"/>
      <c r="O24" s="97"/>
      <c r="P24" s="97">
        <v>0</v>
      </c>
      <c r="Q24" s="97">
        <v>0</v>
      </c>
      <c r="R24" s="97"/>
      <c r="S24" s="97">
        <v>0</v>
      </c>
      <c r="T24" s="97">
        <v>1</v>
      </c>
      <c r="U24" s="97"/>
      <c r="V24" s="97"/>
      <c r="W24" s="97"/>
      <c r="X24" s="97"/>
      <c r="Y24" s="97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74">
        <f t="shared" si="9"/>
        <v>2</v>
      </c>
      <c r="AK24" s="56">
        <f t="shared" si="4"/>
        <v>1</v>
      </c>
      <c r="AL24" s="53">
        <v>0</v>
      </c>
      <c r="AM24" s="35">
        <v>1</v>
      </c>
      <c r="AN24" s="33">
        <v>0</v>
      </c>
      <c r="AO24" s="33"/>
      <c r="AP24" s="53"/>
      <c r="AQ24" s="35"/>
      <c r="AR24" s="53"/>
      <c r="AS24" s="35"/>
      <c r="AT24" s="57">
        <f t="shared" si="0"/>
        <v>1</v>
      </c>
      <c r="AU24" s="56">
        <f t="shared" si="1"/>
        <v>1</v>
      </c>
      <c r="AV24" s="53">
        <v>1</v>
      </c>
      <c r="AW24" s="53">
        <v>0</v>
      </c>
      <c r="AX24" s="53">
        <v>2</v>
      </c>
      <c r="AY24" s="53"/>
      <c r="AZ24" s="53">
        <v>0</v>
      </c>
      <c r="BA24" s="53">
        <v>0</v>
      </c>
      <c r="BB24" s="57">
        <f t="shared" si="2"/>
        <v>3</v>
      </c>
      <c r="BC24" s="56">
        <f t="shared" si="3"/>
        <v>2</v>
      </c>
      <c r="BD24" s="107">
        <f t="shared" si="5"/>
        <v>6</v>
      </c>
      <c r="BE24" s="107">
        <f t="shared" si="6"/>
        <v>23</v>
      </c>
      <c r="BF24" s="109">
        <f t="shared" si="7"/>
        <v>0.2608695652173913</v>
      </c>
      <c r="BG24" s="33"/>
      <c r="BH24" s="34"/>
      <c r="BI24" s="110">
        <f t="shared" si="8"/>
        <v>0</v>
      </c>
    </row>
    <row r="25" spans="1:61" hidden="1" x14ac:dyDescent="0.2">
      <c r="A25" s="11">
        <v>23</v>
      </c>
      <c r="B25" s="14" t="s">
        <v>109</v>
      </c>
      <c r="C25" s="17"/>
      <c r="D25" s="17"/>
      <c r="E25" s="17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74">
        <f t="shared" si="9"/>
        <v>0</v>
      </c>
      <c r="AK25" s="56">
        <f t="shared" si="4"/>
        <v>0</v>
      </c>
      <c r="AL25" s="82"/>
      <c r="AM25" s="18"/>
      <c r="AN25" s="17"/>
      <c r="AO25" s="17"/>
      <c r="AP25" s="82"/>
      <c r="AQ25" s="18"/>
      <c r="AR25" s="82"/>
      <c r="AS25" s="18"/>
      <c r="AT25" s="57">
        <f t="shared" si="0"/>
        <v>0</v>
      </c>
      <c r="AU25" s="56">
        <f t="shared" si="1"/>
        <v>0</v>
      </c>
      <c r="AV25" s="83"/>
      <c r="AW25" s="83"/>
      <c r="AX25" s="83"/>
      <c r="AY25" s="83"/>
      <c r="AZ25" s="83"/>
      <c r="BA25" s="83"/>
      <c r="BB25" s="57">
        <f t="shared" si="2"/>
        <v>0</v>
      </c>
      <c r="BC25" s="56">
        <f t="shared" si="3"/>
        <v>0</v>
      </c>
      <c r="BD25" s="101">
        <f t="shared" si="5"/>
        <v>0</v>
      </c>
      <c r="BE25" s="101">
        <f t="shared" si="6"/>
        <v>0</v>
      </c>
      <c r="BF25" s="76"/>
      <c r="BG25" s="17"/>
      <c r="BH25" s="21"/>
      <c r="BI25" s="110">
        <f t="shared" si="8"/>
        <v>0</v>
      </c>
    </row>
    <row r="26" spans="1:61" s="36" customFormat="1" x14ac:dyDescent="0.2">
      <c r="A26" s="31">
        <v>24</v>
      </c>
      <c r="B26" s="32" t="s">
        <v>110</v>
      </c>
      <c r="C26" s="33">
        <v>0</v>
      </c>
      <c r="D26" s="33"/>
      <c r="E26" s="33"/>
      <c r="F26" s="97"/>
      <c r="G26" s="97"/>
      <c r="H26" s="97">
        <v>0</v>
      </c>
      <c r="I26" s="97"/>
      <c r="J26" s="99">
        <v>20</v>
      </c>
      <c r="K26" s="97">
        <v>1</v>
      </c>
      <c r="L26" s="97">
        <v>1</v>
      </c>
      <c r="M26" s="97">
        <v>0</v>
      </c>
      <c r="N26" s="97">
        <v>1</v>
      </c>
      <c r="O26" s="97"/>
      <c r="P26" s="99">
        <v>3</v>
      </c>
      <c r="Q26" s="97">
        <v>0</v>
      </c>
      <c r="R26" s="97">
        <v>1</v>
      </c>
      <c r="S26" s="97">
        <v>2</v>
      </c>
      <c r="T26" s="97">
        <v>2</v>
      </c>
      <c r="U26" s="97">
        <v>0</v>
      </c>
      <c r="V26" s="97">
        <v>1</v>
      </c>
      <c r="W26" s="97">
        <v>0</v>
      </c>
      <c r="X26" s="97">
        <v>0</v>
      </c>
      <c r="Y26" s="97">
        <v>1</v>
      </c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74">
        <f t="shared" si="9"/>
        <v>33</v>
      </c>
      <c r="AK26" s="56">
        <f t="shared" si="4"/>
        <v>20</v>
      </c>
      <c r="AL26" s="53"/>
      <c r="AM26" s="35"/>
      <c r="AN26" s="33"/>
      <c r="AO26" s="33"/>
      <c r="AP26" s="53"/>
      <c r="AQ26" s="35">
        <v>0</v>
      </c>
      <c r="AR26" s="53">
        <v>0</v>
      </c>
      <c r="AS26" s="35"/>
      <c r="AT26" s="57">
        <f t="shared" si="0"/>
        <v>0</v>
      </c>
      <c r="AU26" s="56">
        <f t="shared" si="1"/>
        <v>0</v>
      </c>
      <c r="AV26" s="53"/>
      <c r="AW26" s="53">
        <v>1</v>
      </c>
      <c r="AX26" s="53"/>
      <c r="AY26" s="53">
        <v>0</v>
      </c>
      <c r="AZ26" s="53"/>
      <c r="BA26" s="53">
        <v>0</v>
      </c>
      <c r="BB26" s="57">
        <f t="shared" si="2"/>
        <v>1</v>
      </c>
      <c r="BC26" s="56">
        <f t="shared" si="3"/>
        <v>1</v>
      </c>
      <c r="BD26" s="107">
        <f t="shared" si="5"/>
        <v>34</v>
      </c>
      <c r="BE26" s="107">
        <f t="shared" si="6"/>
        <v>22</v>
      </c>
      <c r="BF26" s="108">
        <f t="shared" si="7"/>
        <v>1.5454545454545454</v>
      </c>
      <c r="BG26" s="33">
        <v>2</v>
      </c>
      <c r="BH26" s="34">
        <v>0</v>
      </c>
      <c r="BI26" s="110">
        <f t="shared" si="8"/>
        <v>2</v>
      </c>
    </row>
    <row r="27" spans="1:61" ht="17" thickBot="1" x14ac:dyDescent="0.25">
      <c r="A27" s="11">
        <v>26</v>
      </c>
      <c r="B27" s="14" t="s">
        <v>111</v>
      </c>
      <c r="C27" s="17"/>
      <c r="D27" s="17"/>
      <c r="E27" s="17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74">
        <f t="shared" si="9"/>
        <v>0</v>
      </c>
      <c r="AK27" s="75">
        <f t="shared" si="4"/>
        <v>0</v>
      </c>
      <c r="AL27" s="82"/>
      <c r="AM27" s="18">
        <v>3</v>
      </c>
      <c r="AN27" s="17"/>
      <c r="AO27" s="17"/>
      <c r="AP27" s="82"/>
      <c r="AQ27" s="18"/>
      <c r="AR27" s="78"/>
      <c r="AS27" s="79"/>
      <c r="AT27" s="57">
        <f t="shared" si="0"/>
        <v>3</v>
      </c>
      <c r="AU27" s="56">
        <f t="shared" si="1"/>
        <v>3</v>
      </c>
      <c r="AV27" s="83"/>
      <c r="AW27" s="83"/>
      <c r="AX27" s="83"/>
      <c r="AY27" s="83"/>
      <c r="AZ27" s="83"/>
      <c r="BA27" s="83"/>
      <c r="BB27" s="57">
        <f t="shared" si="2"/>
        <v>0</v>
      </c>
      <c r="BC27" s="56">
        <f t="shared" si="3"/>
        <v>0</v>
      </c>
      <c r="BD27" s="101">
        <f t="shared" si="5"/>
        <v>3</v>
      </c>
      <c r="BE27" s="101">
        <f t="shared" si="6"/>
        <v>1</v>
      </c>
      <c r="BF27" s="76">
        <f t="shared" si="7"/>
        <v>3</v>
      </c>
      <c r="BG27" s="17"/>
      <c r="BH27" s="21"/>
      <c r="BI27" s="1">
        <f t="shared" si="8"/>
        <v>0</v>
      </c>
    </row>
    <row r="28" spans="1:61" ht="17" thickBot="1" x14ac:dyDescent="0.25">
      <c r="A28" s="12">
        <v>99</v>
      </c>
      <c r="B28" s="15" t="s">
        <v>44</v>
      </c>
      <c r="C28" s="27">
        <v>3</v>
      </c>
      <c r="D28" s="28">
        <v>6</v>
      </c>
      <c r="E28" s="28">
        <v>2</v>
      </c>
      <c r="F28" s="28">
        <v>12</v>
      </c>
      <c r="G28" s="28">
        <v>7</v>
      </c>
      <c r="H28" s="28">
        <v>5</v>
      </c>
      <c r="I28" s="28">
        <v>2</v>
      </c>
      <c r="J28" s="28">
        <v>1</v>
      </c>
      <c r="K28" s="28">
        <v>3</v>
      </c>
      <c r="L28" s="28">
        <v>6</v>
      </c>
      <c r="M28" s="28">
        <v>10</v>
      </c>
      <c r="N28" s="28">
        <v>4</v>
      </c>
      <c r="O28" s="28">
        <v>1</v>
      </c>
      <c r="P28" s="28">
        <v>6</v>
      </c>
      <c r="Q28" s="28">
        <v>0</v>
      </c>
      <c r="R28" s="28">
        <v>4</v>
      </c>
      <c r="S28" s="28">
        <v>5</v>
      </c>
      <c r="T28" s="28">
        <v>9</v>
      </c>
      <c r="U28" s="28">
        <v>4</v>
      </c>
      <c r="V28" s="28">
        <v>3</v>
      </c>
      <c r="W28" s="28">
        <v>1</v>
      </c>
      <c r="X28" s="28">
        <v>1</v>
      </c>
      <c r="Y28" s="28">
        <v>2</v>
      </c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9"/>
      <c r="AK28" s="79"/>
      <c r="AL28" s="27">
        <v>6</v>
      </c>
      <c r="AM28" s="30">
        <v>5</v>
      </c>
      <c r="AN28" s="28">
        <v>5</v>
      </c>
      <c r="AO28" s="28">
        <v>1</v>
      </c>
      <c r="AP28" s="80">
        <v>4</v>
      </c>
      <c r="AQ28" s="49">
        <v>3</v>
      </c>
      <c r="AR28" s="81">
        <v>1</v>
      </c>
      <c r="AS28" s="49"/>
      <c r="AT28" s="30"/>
      <c r="AU28" s="29"/>
      <c r="AV28" s="27">
        <v>13</v>
      </c>
      <c r="AW28" s="27">
        <v>3</v>
      </c>
      <c r="AX28" s="27">
        <v>3</v>
      </c>
      <c r="AY28" s="27">
        <v>2</v>
      </c>
      <c r="AZ28" s="27">
        <v>4</v>
      </c>
      <c r="BA28" s="27">
        <v>4</v>
      </c>
      <c r="BB28" s="30"/>
      <c r="BC28" s="29"/>
      <c r="BD28" s="27"/>
      <c r="BE28" s="27"/>
      <c r="BF28" s="29"/>
      <c r="BG28" s="28"/>
      <c r="BH28" s="29"/>
    </row>
    <row r="29" spans="1:61" x14ac:dyDescent="0.2">
      <c r="A29" s="24"/>
      <c r="B29" s="25" t="s">
        <v>45</v>
      </c>
      <c r="C29" s="17">
        <f>SUM(C3:C28)</f>
        <v>39</v>
      </c>
      <c r="D29" s="17">
        <f>SUM(D3:D28)</f>
        <v>31</v>
      </c>
      <c r="E29" s="17">
        <f t="shared" ref="E29:AI29" si="10">SUM(E3:E28)</f>
        <v>37</v>
      </c>
      <c r="F29" s="17">
        <f t="shared" si="10"/>
        <v>29</v>
      </c>
      <c r="G29" s="17">
        <f t="shared" si="10"/>
        <v>40</v>
      </c>
      <c r="H29" s="17">
        <f t="shared" si="10"/>
        <v>28</v>
      </c>
      <c r="I29" s="17">
        <f t="shared" si="10"/>
        <v>31</v>
      </c>
      <c r="J29" s="17">
        <f t="shared" si="10"/>
        <v>32</v>
      </c>
      <c r="K29" s="17">
        <f t="shared" si="10"/>
        <v>20</v>
      </c>
      <c r="L29" s="17">
        <f t="shared" si="10"/>
        <v>24</v>
      </c>
      <c r="M29" s="17">
        <f t="shared" si="10"/>
        <v>25</v>
      </c>
      <c r="N29" s="17">
        <f t="shared" si="10"/>
        <v>29</v>
      </c>
      <c r="O29" s="17">
        <f t="shared" si="10"/>
        <v>23</v>
      </c>
      <c r="P29" s="17">
        <f t="shared" si="10"/>
        <v>20</v>
      </c>
      <c r="Q29" s="17">
        <f t="shared" si="10"/>
        <v>19</v>
      </c>
      <c r="R29" s="17">
        <f t="shared" si="10"/>
        <v>22</v>
      </c>
      <c r="S29" s="17">
        <f t="shared" si="10"/>
        <v>25</v>
      </c>
      <c r="T29" s="17">
        <f t="shared" si="10"/>
        <v>23</v>
      </c>
      <c r="U29" s="17">
        <f t="shared" si="10"/>
        <v>22</v>
      </c>
      <c r="V29" s="17">
        <f t="shared" si="10"/>
        <v>24</v>
      </c>
      <c r="W29" s="17">
        <f t="shared" si="10"/>
        <v>26</v>
      </c>
      <c r="X29" s="17">
        <f t="shared" si="10"/>
        <v>39</v>
      </c>
      <c r="Y29" s="17">
        <f t="shared" si="10"/>
        <v>24</v>
      </c>
      <c r="Z29" s="17">
        <f t="shared" si="10"/>
        <v>0</v>
      </c>
      <c r="AA29" s="17">
        <f t="shared" si="10"/>
        <v>0</v>
      </c>
      <c r="AB29" s="17">
        <f t="shared" si="10"/>
        <v>0</v>
      </c>
      <c r="AC29" s="17">
        <f t="shared" si="10"/>
        <v>0</v>
      </c>
      <c r="AD29" s="17">
        <f t="shared" si="10"/>
        <v>0</v>
      </c>
      <c r="AE29" s="17">
        <f t="shared" si="10"/>
        <v>0</v>
      </c>
      <c r="AF29" s="17">
        <f t="shared" si="10"/>
        <v>0</v>
      </c>
      <c r="AG29" s="17">
        <f t="shared" si="10"/>
        <v>0</v>
      </c>
      <c r="AH29" s="17">
        <f t="shared" si="10"/>
        <v>0</v>
      </c>
      <c r="AI29" s="17">
        <f t="shared" si="10"/>
        <v>0</v>
      </c>
      <c r="AJ29" s="21"/>
      <c r="AK29" s="18"/>
      <c r="AL29" s="17">
        <f>SUM(AL3:AL28)</f>
        <v>16</v>
      </c>
      <c r="AM29" s="17">
        <f>SUM(AM3:AM28)</f>
        <v>14</v>
      </c>
      <c r="AN29" s="17">
        <f t="shared" ref="AN29:AS29" si="11">SUM(AN3:AN28)</f>
        <v>16</v>
      </c>
      <c r="AO29" s="17">
        <f t="shared" si="11"/>
        <v>18</v>
      </c>
      <c r="AP29" s="17">
        <f t="shared" si="11"/>
        <v>22</v>
      </c>
      <c r="AQ29" s="17">
        <f t="shared" si="11"/>
        <v>29</v>
      </c>
      <c r="AR29" s="17">
        <f t="shared" si="11"/>
        <v>38</v>
      </c>
      <c r="AS29" s="17">
        <f t="shared" si="11"/>
        <v>0</v>
      </c>
      <c r="AT29" s="50"/>
      <c r="AU29" s="50"/>
      <c r="AV29" s="43">
        <f t="shared" ref="AV29:BA29" si="12">SUM(AV3:AV28)</f>
        <v>41</v>
      </c>
      <c r="AW29" s="43">
        <f t="shared" si="12"/>
        <v>34</v>
      </c>
      <c r="AX29" s="43">
        <f t="shared" si="12"/>
        <v>20</v>
      </c>
      <c r="AY29" s="43">
        <f t="shared" si="12"/>
        <v>28</v>
      </c>
      <c r="AZ29" s="43">
        <f t="shared" si="12"/>
        <v>22</v>
      </c>
      <c r="BA29" s="43">
        <f t="shared" si="12"/>
        <v>20</v>
      </c>
      <c r="BB29" s="85"/>
      <c r="BC29" s="85"/>
      <c r="BD29" s="4"/>
      <c r="BE29" s="4"/>
      <c r="BF29" s="50"/>
      <c r="BG29" s="51"/>
      <c r="BH29" s="50"/>
    </row>
    <row r="30" spans="1:61" x14ac:dyDescent="0.2">
      <c r="A30" s="11"/>
      <c r="B30" s="14" t="s">
        <v>46</v>
      </c>
      <c r="C30" s="119">
        <f>SUM(C29:AI29)</f>
        <v>632</v>
      </c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1"/>
      <c r="AJ30" s="22"/>
      <c r="AK30" s="20"/>
      <c r="AL30" s="119">
        <f>SUM(AL29:AS29)</f>
        <v>153</v>
      </c>
      <c r="AM30" s="120"/>
      <c r="AN30" s="120"/>
      <c r="AO30" s="120"/>
      <c r="AP30" s="120"/>
      <c r="AQ30" s="120"/>
      <c r="AR30" s="120"/>
      <c r="AS30" s="120"/>
      <c r="AT30" s="121"/>
      <c r="AU30" s="22"/>
      <c r="AV30" s="155">
        <f>SUM(AV29:BA29)</f>
        <v>165</v>
      </c>
      <c r="AW30" s="156"/>
      <c r="AX30" s="156"/>
      <c r="AY30" s="156"/>
      <c r="AZ30" s="156"/>
      <c r="BA30" s="157"/>
      <c r="BB30" s="86"/>
      <c r="BC30" s="86"/>
      <c r="BD30" s="46"/>
      <c r="BE30" s="46"/>
      <c r="BF30" s="22"/>
      <c r="BG30" s="19"/>
      <c r="BH30" s="22"/>
    </row>
    <row r="31" spans="1:61" ht="17" thickBot="1" x14ac:dyDescent="0.25">
      <c r="A31" s="12"/>
      <c r="B31" s="15" t="s">
        <v>47</v>
      </c>
      <c r="C31" s="122">
        <f>AVERAGE(C29:Y29)</f>
        <v>27.478260869565219</v>
      </c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4"/>
      <c r="AJ31" s="23"/>
      <c r="AK31" s="7"/>
      <c r="AL31" s="122">
        <f>AVERAGE(AL29:AR29)</f>
        <v>21.857142857142858</v>
      </c>
      <c r="AM31" s="123"/>
      <c r="AN31" s="123"/>
      <c r="AO31" s="123"/>
      <c r="AP31" s="123"/>
      <c r="AQ31" s="123"/>
      <c r="AR31" s="123"/>
      <c r="AS31" s="123"/>
      <c r="AT31" s="124"/>
      <c r="AU31" s="23"/>
      <c r="AV31" s="152">
        <f>AVERAGE(AV29:BA29)</f>
        <v>27.5</v>
      </c>
      <c r="AW31" s="153"/>
      <c r="AX31" s="153"/>
      <c r="AY31" s="153"/>
      <c r="AZ31" s="153"/>
      <c r="BA31" s="154"/>
      <c r="BB31" s="87"/>
      <c r="BC31" s="87"/>
      <c r="BD31" s="47"/>
      <c r="BE31" s="47"/>
      <c r="BF31" s="23"/>
      <c r="BG31" s="6"/>
      <c r="BH31" s="23"/>
    </row>
    <row r="32" spans="1:61" x14ac:dyDescent="0.2">
      <c r="C32" s="1">
        <f t="shared" ref="C32:AA32" si="13">COUNT(C3:C27)</f>
        <v>14</v>
      </c>
      <c r="D32" s="1">
        <f t="shared" si="13"/>
        <v>14</v>
      </c>
      <c r="E32" s="1">
        <f t="shared" si="13"/>
        <v>14</v>
      </c>
      <c r="F32" s="1">
        <f t="shared" si="13"/>
        <v>14</v>
      </c>
      <c r="G32" s="1">
        <f t="shared" si="13"/>
        <v>14</v>
      </c>
      <c r="H32" s="1">
        <f t="shared" si="13"/>
        <v>14</v>
      </c>
      <c r="I32" s="1">
        <f t="shared" si="13"/>
        <v>14</v>
      </c>
      <c r="J32" s="1">
        <f t="shared" si="13"/>
        <v>14</v>
      </c>
      <c r="K32" s="1">
        <f t="shared" si="13"/>
        <v>14</v>
      </c>
      <c r="L32" s="1">
        <f t="shared" si="13"/>
        <v>13</v>
      </c>
      <c r="M32" s="1">
        <f t="shared" si="13"/>
        <v>14</v>
      </c>
      <c r="N32" s="1">
        <f t="shared" si="13"/>
        <v>14</v>
      </c>
      <c r="O32" s="1">
        <f t="shared" si="13"/>
        <v>14</v>
      </c>
      <c r="P32" s="1">
        <f t="shared" si="13"/>
        <v>14</v>
      </c>
      <c r="Q32" s="1">
        <f t="shared" si="13"/>
        <v>14</v>
      </c>
      <c r="R32" s="1">
        <f t="shared" si="13"/>
        <v>14</v>
      </c>
      <c r="S32" s="1">
        <f t="shared" si="13"/>
        <v>13</v>
      </c>
      <c r="T32" s="1">
        <f t="shared" si="13"/>
        <v>13</v>
      </c>
      <c r="U32" s="1">
        <f t="shared" si="13"/>
        <v>14</v>
      </c>
      <c r="V32" s="1">
        <f t="shared" si="13"/>
        <v>14</v>
      </c>
      <c r="W32" s="1">
        <f t="shared" si="13"/>
        <v>14</v>
      </c>
      <c r="X32" s="1">
        <f t="shared" si="13"/>
        <v>14</v>
      </c>
      <c r="Y32" s="1">
        <f t="shared" si="13"/>
        <v>14</v>
      </c>
      <c r="Z32" s="1">
        <f t="shared" si="13"/>
        <v>0</v>
      </c>
      <c r="AA32" s="1">
        <f t="shared" si="13"/>
        <v>0</v>
      </c>
      <c r="AL32" s="1">
        <f t="shared" ref="AL32:BA32" si="14">COUNT(AL3:AL27)</f>
        <v>12</v>
      </c>
      <c r="AM32" s="1">
        <f t="shared" si="14"/>
        <v>13</v>
      </c>
      <c r="AN32" s="1">
        <f t="shared" si="14"/>
        <v>14</v>
      </c>
      <c r="AO32" s="1">
        <f t="shared" si="14"/>
        <v>14</v>
      </c>
      <c r="AP32" s="1">
        <f t="shared" si="14"/>
        <v>14</v>
      </c>
      <c r="AQ32" s="1">
        <f t="shared" si="14"/>
        <v>14</v>
      </c>
      <c r="AR32" s="1">
        <f t="shared" si="14"/>
        <v>14</v>
      </c>
      <c r="AS32" s="1">
        <f t="shared" si="14"/>
        <v>0</v>
      </c>
      <c r="AT32" s="1">
        <f t="shared" si="14"/>
        <v>25</v>
      </c>
      <c r="AU32" s="1">
        <f t="shared" si="14"/>
        <v>25</v>
      </c>
      <c r="AV32" s="1">
        <f t="shared" si="14"/>
        <v>13</v>
      </c>
      <c r="AW32" s="1">
        <f t="shared" si="14"/>
        <v>14</v>
      </c>
      <c r="AX32" s="1">
        <f t="shared" si="14"/>
        <v>13</v>
      </c>
      <c r="AY32" s="1">
        <f t="shared" si="14"/>
        <v>14</v>
      </c>
      <c r="AZ32" s="1">
        <f t="shared" si="14"/>
        <v>14</v>
      </c>
      <c r="BA32" s="1">
        <f t="shared" si="14"/>
        <v>14</v>
      </c>
    </row>
  </sheetData>
  <mergeCells count="24">
    <mergeCell ref="C31:AI31"/>
    <mergeCell ref="AL31:AT31"/>
    <mergeCell ref="AV1:BA1"/>
    <mergeCell ref="AL2:AM2"/>
    <mergeCell ref="AN2:AO2"/>
    <mergeCell ref="AP2:AQ2"/>
    <mergeCell ref="AR2:AS2"/>
    <mergeCell ref="C1:AI1"/>
    <mergeCell ref="AJ1:AJ2"/>
    <mergeCell ref="AK1:AK2"/>
    <mergeCell ref="AL1:AS1"/>
    <mergeCell ref="AT1:AT2"/>
    <mergeCell ref="AV31:BA31"/>
    <mergeCell ref="AU1:AU2"/>
    <mergeCell ref="AV30:BA30"/>
    <mergeCell ref="BH1:BH2"/>
    <mergeCell ref="BC1:BC2"/>
    <mergeCell ref="C30:AI30"/>
    <mergeCell ref="AL30:AT30"/>
    <mergeCell ref="BB1:BB2"/>
    <mergeCell ref="BD1:BD2"/>
    <mergeCell ref="BF1:BF2"/>
    <mergeCell ref="BG1:BG2"/>
    <mergeCell ref="BE1:B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2018</vt:lpstr>
      <vt:lpstr>2019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Aleksey2</dc:creator>
  <cp:lastModifiedBy>Пользователь Microsoft Office</cp:lastModifiedBy>
  <dcterms:created xsi:type="dcterms:W3CDTF">2018-01-21T14:06:35Z</dcterms:created>
  <dcterms:modified xsi:type="dcterms:W3CDTF">2019-02-11T20:05:41Z</dcterms:modified>
</cp:coreProperties>
</file>